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EROX 30-04-2024\STATISTICAL ANALYSIS\Workshop lectures to Participants\Jamovi Data\Desing of Experiments Calculators\Corrected\"/>
    </mc:Choice>
  </mc:AlternateContent>
  <bookViews>
    <workbookView xWindow="-105" yWindow="-105" windowWidth="19425" windowHeight="10305"/>
  </bookViews>
  <sheets>
    <sheet name="Split Plot" sheetId="6" r:id="rId1"/>
    <sheet name="Example" sheetId="7" r:id="rId2"/>
  </sheets>
  <definedNames>
    <definedName name="_xlnm.Print_Area" localSheetId="0">'Split Plot'!$N$51:$Y$86</definedName>
  </definedNames>
  <calcPr calcId="152511"/>
</workbook>
</file>

<file path=xl/calcChain.xml><?xml version="1.0" encoding="utf-8"?>
<calcChain xmlns="http://schemas.openxmlformats.org/spreadsheetml/2006/main">
  <c r="N77" i="6" l="1"/>
  <c r="Z7" i="6" l="1"/>
  <c r="Z6" i="6"/>
  <c r="AE7" i="6"/>
  <c r="AE8" i="6"/>
  <c r="AE9" i="6"/>
  <c r="AE10" i="6"/>
  <c r="AE11" i="6"/>
  <c r="AE12" i="6"/>
  <c r="AE13" i="6"/>
  <c r="AE14" i="6"/>
  <c r="AD7" i="6"/>
  <c r="AD8" i="6"/>
  <c r="AD9" i="6"/>
  <c r="AD10" i="6"/>
  <c r="AD11" i="6"/>
  <c r="AD12" i="6"/>
  <c r="AD13" i="6"/>
  <c r="AD14" i="6"/>
  <c r="AC7" i="6"/>
  <c r="AC8" i="6"/>
  <c r="AC9" i="6"/>
  <c r="AC10" i="6"/>
  <c r="AC11" i="6"/>
  <c r="AC12" i="6"/>
  <c r="AC13" i="6"/>
  <c r="AC14" i="6"/>
  <c r="AB7" i="6"/>
  <c r="AB8" i="6"/>
  <c r="AB9" i="6"/>
  <c r="AB10" i="6"/>
  <c r="AB11" i="6"/>
  <c r="AB12" i="6"/>
  <c r="AB13" i="6"/>
  <c r="AB14" i="6"/>
  <c r="AE6" i="6"/>
  <c r="AD6" i="6"/>
  <c r="AC6" i="6"/>
  <c r="AB6" i="6"/>
  <c r="AA7" i="6"/>
  <c r="AA8" i="6"/>
  <c r="AA9" i="6"/>
  <c r="AA10" i="6"/>
  <c r="AA11" i="6"/>
  <c r="AA12" i="6"/>
  <c r="AA13" i="6"/>
  <c r="AA14" i="6"/>
  <c r="AA6" i="6"/>
  <c r="Z8" i="6"/>
  <c r="Z9" i="6"/>
  <c r="Z10" i="6"/>
  <c r="Z11" i="6"/>
  <c r="Z12" i="6"/>
  <c r="Z13" i="6"/>
  <c r="Z14" i="6"/>
  <c r="E88" i="6"/>
  <c r="E87" i="6"/>
  <c r="AF13" i="6" l="1"/>
  <c r="Z15" i="6"/>
  <c r="AF11" i="6"/>
  <c r="AF12" i="6"/>
  <c r="AF9" i="6"/>
  <c r="AF10" i="6"/>
  <c r="AF7" i="6"/>
  <c r="AF14" i="6"/>
  <c r="AF8" i="6"/>
  <c r="AC16" i="6"/>
  <c r="AB16" i="6"/>
  <c r="AE16" i="6"/>
  <c r="AE15" i="6"/>
  <c r="AD15" i="6"/>
  <c r="AD16" i="6"/>
  <c r="AC15" i="6"/>
  <c r="AB15" i="6"/>
  <c r="AA15" i="6"/>
  <c r="AA16" i="6"/>
  <c r="Z16" i="6"/>
  <c r="AF6" i="6"/>
  <c r="D88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6" i="6"/>
  <c r="J6" i="6"/>
  <c r="K6" i="6" s="1"/>
  <c r="R58" i="6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K3" i="6"/>
  <c r="F88" i="6"/>
  <c r="G88" i="6"/>
  <c r="H88" i="6"/>
  <c r="I88" i="6"/>
  <c r="F87" i="6"/>
  <c r="G87" i="6"/>
  <c r="H87" i="6"/>
  <c r="I87" i="6"/>
  <c r="J28" i="6"/>
  <c r="K28" i="6" s="1"/>
  <c r="J29" i="6"/>
  <c r="K29" i="6" s="1"/>
  <c r="J30" i="6"/>
  <c r="K30" i="6" s="1"/>
  <c r="P92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P102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67" i="6"/>
  <c r="K67" i="6" s="1"/>
  <c r="J68" i="6"/>
  <c r="K68" i="6" s="1"/>
  <c r="J69" i="6"/>
  <c r="K69" i="6" s="1"/>
  <c r="J70" i="6"/>
  <c r="K70" i="6" s="1"/>
  <c r="J71" i="6"/>
  <c r="K71" i="6" s="1"/>
  <c r="J72" i="6"/>
  <c r="K72" i="6" s="1"/>
  <c r="J73" i="6"/>
  <c r="K73" i="6" s="1"/>
  <c r="J74" i="6"/>
  <c r="K74" i="6" s="1"/>
  <c r="J75" i="6"/>
  <c r="K75" i="6" s="1"/>
  <c r="J76" i="6"/>
  <c r="K76" i="6" s="1"/>
  <c r="J77" i="6"/>
  <c r="K77" i="6" s="1"/>
  <c r="J78" i="6"/>
  <c r="K78" i="6" s="1"/>
  <c r="J79" i="6"/>
  <c r="K79" i="6" s="1"/>
  <c r="J80" i="6"/>
  <c r="K80" i="6" s="1"/>
  <c r="J81" i="6"/>
  <c r="K81" i="6" s="1"/>
  <c r="J82" i="6"/>
  <c r="K82" i="6" s="1"/>
  <c r="J83" i="6"/>
  <c r="K83" i="6" s="1"/>
  <c r="J84" i="6"/>
  <c r="K84" i="6" s="1"/>
  <c r="J85" i="6"/>
  <c r="K85" i="6" s="1"/>
  <c r="J86" i="6"/>
  <c r="K86" i="6" s="1"/>
  <c r="D87" i="6"/>
  <c r="P14" i="6"/>
  <c r="Q14" i="6"/>
  <c r="R14" i="6"/>
  <c r="S14" i="6"/>
  <c r="T14" i="6"/>
  <c r="U14" i="6"/>
  <c r="V14" i="6"/>
  <c r="W14" i="6"/>
  <c r="O14" i="6"/>
  <c r="P13" i="6"/>
  <c r="Q13" i="6"/>
  <c r="R13" i="6"/>
  <c r="S13" i="6"/>
  <c r="T13" i="6"/>
  <c r="U13" i="6"/>
  <c r="V13" i="6"/>
  <c r="W13" i="6"/>
  <c r="O13" i="6"/>
  <c r="O8" i="6"/>
  <c r="O7" i="6"/>
  <c r="O6" i="6"/>
  <c r="O12" i="6"/>
  <c r="P12" i="6"/>
  <c r="Q12" i="6"/>
  <c r="R12" i="6"/>
  <c r="S12" i="6"/>
  <c r="T12" i="6"/>
  <c r="U12" i="6"/>
  <c r="V12" i="6"/>
  <c r="W12" i="6"/>
  <c r="P11" i="6"/>
  <c r="Q11" i="6"/>
  <c r="R11" i="6"/>
  <c r="S11" i="6"/>
  <c r="T11" i="6"/>
  <c r="U11" i="6"/>
  <c r="V11" i="6"/>
  <c r="W11" i="6"/>
  <c r="P10" i="6"/>
  <c r="Q10" i="6"/>
  <c r="R10" i="6"/>
  <c r="S10" i="6"/>
  <c r="T10" i="6"/>
  <c r="U10" i="6"/>
  <c r="V10" i="6"/>
  <c r="W10" i="6"/>
  <c r="P9" i="6"/>
  <c r="Q9" i="6"/>
  <c r="R9" i="6"/>
  <c r="S9" i="6"/>
  <c r="T9" i="6"/>
  <c r="U9" i="6"/>
  <c r="V9" i="6"/>
  <c r="W9" i="6"/>
  <c r="P8" i="6"/>
  <c r="Q8" i="6"/>
  <c r="R8" i="6"/>
  <c r="S8" i="6"/>
  <c r="T8" i="6"/>
  <c r="U8" i="6"/>
  <c r="V8" i="6"/>
  <c r="W8" i="6"/>
  <c r="O9" i="6"/>
  <c r="O10" i="6"/>
  <c r="O11" i="6"/>
  <c r="P7" i="6"/>
  <c r="Q7" i="6"/>
  <c r="R7" i="6"/>
  <c r="S7" i="6"/>
  <c r="T7" i="6"/>
  <c r="U7" i="6"/>
  <c r="V7" i="6"/>
  <c r="W7" i="6"/>
  <c r="P6" i="6"/>
  <c r="Q6" i="6"/>
  <c r="R6" i="6"/>
  <c r="S6" i="6"/>
  <c r="T6" i="6"/>
  <c r="U6" i="6"/>
  <c r="V6" i="6"/>
  <c r="W6" i="6"/>
  <c r="R56" i="6"/>
  <c r="R54" i="6"/>
  <c r="R53" i="6"/>
  <c r="O18" i="6" l="1"/>
  <c r="AF15" i="6"/>
  <c r="AF16" i="6"/>
  <c r="R57" i="6"/>
  <c r="Q19" i="6"/>
  <c r="R55" i="6"/>
  <c r="J88" i="6"/>
  <c r="J87" i="6"/>
  <c r="V33" i="6"/>
  <c r="V66" i="6" s="1"/>
  <c r="Z71" i="6" s="1"/>
  <c r="W41" i="6"/>
  <c r="W75" i="6" s="1"/>
  <c r="P36" i="6"/>
  <c r="P70" i="6" s="1"/>
  <c r="P38" i="6"/>
  <c r="P72" i="6" s="1"/>
  <c r="W36" i="6"/>
  <c r="W70" i="6" s="1"/>
  <c r="W39" i="6"/>
  <c r="W73" i="6" s="1"/>
  <c r="S33" i="6"/>
  <c r="S66" i="6" s="1"/>
  <c r="Z68" i="6" s="1"/>
  <c r="V35" i="6"/>
  <c r="V69" i="6" s="1"/>
  <c r="V39" i="6"/>
  <c r="V73" i="6" s="1"/>
  <c r="S40" i="6"/>
  <c r="S74" i="6" s="1"/>
  <c r="S41" i="6"/>
  <c r="S75" i="6" s="1"/>
  <c r="O35" i="6"/>
  <c r="Q40" i="6"/>
  <c r="Q74" i="6" s="1"/>
  <c r="R41" i="6"/>
  <c r="R75" i="6" s="1"/>
  <c r="V34" i="6"/>
  <c r="V68" i="6" s="1"/>
  <c r="P37" i="6"/>
  <c r="P71" i="6" s="1"/>
  <c r="V41" i="6"/>
  <c r="V75" i="6" s="1"/>
  <c r="W35" i="6"/>
  <c r="W69" i="6" s="1"/>
  <c r="W38" i="6"/>
  <c r="W72" i="6" s="1"/>
  <c r="U34" i="6"/>
  <c r="U68" i="6" s="1"/>
  <c r="S34" i="6"/>
  <c r="S68" i="6" s="1"/>
  <c r="V37" i="6"/>
  <c r="V71" i="6" s="1"/>
  <c r="V38" i="6"/>
  <c r="V72" i="6" s="1"/>
  <c r="O33" i="6"/>
  <c r="N67" i="6" s="1"/>
  <c r="Q36" i="6"/>
  <c r="Q70" i="6" s="1"/>
  <c r="R40" i="6"/>
  <c r="R74" i="6" s="1"/>
  <c r="O40" i="6"/>
  <c r="P40" i="6"/>
  <c r="P74" i="6" s="1"/>
  <c r="Q41" i="6"/>
  <c r="Q75" i="6" s="1"/>
  <c r="V40" i="6"/>
  <c r="V74" i="6" s="1"/>
  <c r="P35" i="6"/>
  <c r="P69" i="6" s="1"/>
  <c r="P39" i="6"/>
  <c r="P73" i="6" s="1"/>
  <c r="W37" i="6"/>
  <c r="W71" i="6" s="1"/>
  <c r="V36" i="6"/>
  <c r="V70" i="6" s="1"/>
  <c r="T41" i="6"/>
  <c r="T75" i="6" s="1"/>
  <c r="W33" i="6"/>
  <c r="W66" i="6" s="1"/>
  <c r="Z72" i="6" s="1"/>
  <c r="W34" i="6"/>
  <c r="W68" i="6" s="1"/>
  <c r="W40" i="6"/>
  <c r="W74" i="6" s="1"/>
  <c r="O41" i="6"/>
  <c r="P41" i="6"/>
  <c r="P75" i="6" s="1"/>
  <c r="U40" i="6"/>
  <c r="U74" i="6" s="1"/>
  <c r="U37" i="6"/>
  <c r="U71" i="6" s="1"/>
  <c r="U35" i="6"/>
  <c r="U69" i="6" s="1"/>
  <c r="R18" i="6"/>
  <c r="T40" i="6"/>
  <c r="T74" i="6" s="1"/>
  <c r="T37" i="6"/>
  <c r="T71" i="6" s="1"/>
  <c r="T34" i="6"/>
  <c r="T68" i="6" s="1"/>
  <c r="S38" i="6"/>
  <c r="S72" i="6" s="1"/>
  <c r="S35" i="6"/>
  <c r="S69" i="6" s="1"/>
  <c r="R39" i="6"/>
  <c r="R73" i="6" s="1"/>
  <c r="R36" i="6"/>
  <c r="R70" i="6" s="1"/>
  <c r="Q39" i="6"/>
  <c r="Q73" i="6" s="1"/>
  <c r="Q38" i="6"/>
  <c r="Q72" i="6" s="1"/>
  <c r="Q35" i="6"/>
  <c r="Q69" i="6" s="1"/>
  <c r="U41" i="6"/>
  <c r="U75" i="6" s="1"/>
  <c r="U38" i="6"/>
  <c r="U72" i="6" s="1"/>
  <c r="U33" i="6"/>
  <c r="U66" i="6" s="1"/>
  <c r="Z70" i="6" s="1"/>
  <c r="O19" i="6"/>
  <c r="O38" i="6"/>
  <c r="T39" i="6"/>
  <c r="T73" i="6" s="1"/>
  <c r="T36" i="6"/>
  <c r="T70" i="6" s="1"/>
  <c r="O37" i="6"/>
  <c r="S37" i="6"/>
  <c r="S71" i="6" s="1"/>
  <c r="R37" i="6"/>
  <c r="R71" i="6" s="1"/>
  <c r="R33" i="6"/>
  <c r="R66" i="6" s="1"/>
  <c r="Z67" i="6" s="1"/>
  <c r="Q37" i="6"/>
  <c r="Q71" i="6" s="1"/>
  <c r="O39" i="6"/>
  <c r="U39" i="6"/>
  <c r="U73" i="6" s="1"/>
  <c r="U36" i="6"/>
  <c r="U70" i="6" s="1"/>
  <c r="T38" i="6"/>
  <c r="T72" i="6" s="1"/>
  <c r="T35" i="6"/>
  <c r="T69" i="6" s="1"/>
  <c r="T33" i="6"/>
  <c r="T66" i="6" s="1"/>
  <c r="Z69" i="6" s="1"/>
  <c r="S39" i="6"/>
  <c r="S73" i="6" s="1"/>
  <c r="S36" i="6"/>
  <c r="S70" i="6" s="1"/>
  <c r="O36" i="6"/>
  <c r="R38" i="6"/>
  <c r="R72" i="6" s="1"/>
  <c r="R35" i="6"/>
  <c r="R69" i="6" s="1"/>
  <c r="U20" i="6"/>
  <c r="O22" i="6"/>
  <c r="T20" i="6"/>
  <c r="T22" i="6"/>
  <c r="T24" i="6"/>
  <c r="Q25" i="6"/>
  <c r="O21" i="6"/>
  <c r="P19" i="6"/>
  <c r="S21" i="6"/>
  <c r="S23" i="6"/>
  <c r="O25" i="6"/>
  <c r="Q26" i="6"/>
  <c r="W20" i="6"/>
  <c r="W19" i="6"/>
  <c r="R20" i="6"/>
  <c r="R22" i="6"/>
  <c r="R23" i="6"/>
  <c r="W25" i="6"/>
  <c r="O26" i="6"/>
  <c r="P26" i="6"/>
  <c r="V20" i="6"/>
  <c r="V18" i="6"/>
  <c r="V19" i="6"/>
  <c r="Q21" i="6"/>
  <c r="Q22" i="6"/>
  <c r="Q23" i="6"/>
  <c r="Q24" i="6"/>
  <c r="V25" i="6"/>
  <c r="W26" i="6"/>
  <c r="O24" i="6"/>
  <c r="U18" i="6"/>
  <c r="U19" i="6"/>
  <c r="P22" i="6"/>
  <c r="P23" i="6"/>
  <c r="P24" i="6"/>
  <c r="U25" i="6"/>
  <c r="V26" i="6"/>
  <c r="R19" i="6"/>
  <c r="Q18" i="6"/>
  <c r="T21" i="6"/>
  <c r="T23" i="6"/>
  <c r="O20" i="6"/>
  <c r="R26" i="6"/>
  <c r="P18" i="6"/>
  <c r="S20" i="6"/>
  <c r="S22" i="6"/>
  <c r="S24" i="6"/>
  <c r="P25" i="6"/>
  <c r="W18" i="6"/>
  <c r="O23" i="6"/>
  <c r="R21" i="6"/>
  <c r="R24" i="6"/>
  <c r="T18" i="6"/>
  <c r="T19" i="6"/>
  <c r="W23" i="6"/>
  <c r="S19" i="6"/>
  <c r="V24" i="6"/>
  <c r="T26" i="6"/>
  <c r="U24" i="6"/>
  <c r="Q20" i="6"/>
  <c r="V22" i="6"/>
  <c r="U22" i="6"/>
  <c r="S26" i="6"/>
  <c r="V23" i="6"/>
  <c r="P21" i="6"/>
  <c r="S25" i="6"/>
  <c r="W21" i="6"/>
  <c r="V21" i="6"/>
  <c r="U21" i="6"/>
  <c r="T25" i="6"/>
  <c r="P20" i="6"/>
  <c r="R25" i="6"/>
  <c r="U26" i="6"/>
  <c r="W24" i="6"/>
  <c r="S18" i="6"/>
  <c r="W22" i="6"/>
  <c r="U23" i="6"/>
  <c r="O88" i="6"/>
  <c r="O102" i="6"/>
  <c r="O95" i="6"/>
  <c r="AB63" i="6"/>
  <c r="O92" i="6"/>
  <c r="O100" i="6"/>
  <c r="O97" i="6"/>
  <c r="O93" i="6"/>
  <c r="O89" i="6"/>
  <c r="AB64" i="6"/>
  <c r="O99" i="6"/>
  <c r="O91" i="6"/>
  <c r="O96" i="6"/>
  <c r="O87" i="6"/>
  <c r="O101" i="6"/>
  <c r="O98" i="6"/>
  <c r="O94" i="6"/>
  <c r="O90" i="6"/>
  <c r="AB62" i="6"/>
  <c r="P99" i="6"/>
  <c r="P90" i="6"/>
  <c r="P87" i="6"/>
  <c r="P98" i="6"/>
  <c r="P100" i="6"/>
  <c r="P89" i="6"/>
  <c r="P91" i="6"/>
  <c r="P101" i="6"/>
  <c r="P95" i="6"/>
  <c r="P94" i="6"/>
  <c r="P93" i="6"/>
  <c r="P97" i="6"/>
  <c r="P88" i="6"/>
  <c r="P96" i="6"/>
  <c r="R59" i="6" l="1"/>
  <c r="O29" i="6"/>
  <c r="S44" i="6"/>
  <c r="S47" i="6" s="1"/>
  <c r="S53" i="6" s="1"/>
  <c r="T53" i="6" s="1"/>
  <c r="O27" i="6"/>
  <c r="O28" i="6" s="1"/>
  <c r="O71" i="6"/>
  <c r="N71" i="6"/>
  <c r="O70" i="6"/>
  <c r="N70" i="6"/>
  <c r="O72" i="6"/>
  <c r="X72" i="6" s="1"/>
  <c r="N72" i="6"/>
  <c r="O74" i="6"/>
  <c r="X74" i="6" s="1"/>
  <c r="N74" i="6"/>
  <c r="Z61" i="6" s="1"/>
  <c r="O73" i="6"/>
  <c r="X73" i="6" s="1"/>
  <c r="N73" i="6"/>
  <c r="Z60" i="6" s="1"/>
  <c r="O69" i="6"/>
  <c r="N69" i="6"/>
  <c r="O75" i="6"/>
  <c r="X75" i="6" s="1"/>
  <c r="N75" i="6"/>
  <c r="Z62" i="6" s="1"/>
  <c r="W67" i="6"/>
  <c r="R67" i="6"/>
  <c r="U67" i="6"/>
  <c r="V67" i="6"/>
  <c r="T67" i="6"/>
  <c r="O67" i="6"/>
  <c r="O66" i="6"/>
  <c r="Z64" i="6" s="1"/>
  <c r="S67" i="6"/>
  <c r="S42" i="6"/>
  <c r="W42" i="6"/>
  <c r="X41" i="6"/>
  <c r="X40" i="6"/>
  <c r="Q33" i="6"/>
  <c r="Q66" i="6" s="1"/>
  <c r="Z66" i="6" s="1"/>
  <c r="P33" i="6"/>
  <c r="P66" i="6" s="1"/>
  <c r="Z65" i="6" s="1"/>
  <c r="R29" i="6"/>
  <c r="R34" i="6"/>
  <c r="X36" i="6"/>
  <c r="X35" i="6"/>
  <c r="V42" i="6"/>
  <c r="X38" i="6"/>
  <c r="Q34" i="6"/>
  <c r="Q68" i="6" s="1"/>
  <c r="X23" i="6"/>
  <c r="Y23" i="6" s="1"/>
  <c r="T42" i="6"/>
  <c r="O34" i="6"/>
  <c r="X19" i="6"/>
  <c r="Y19" i="6" s="1"/>
  <c r="X37" i="6"/>
  <c r="X39" i="6"/>
  <c r="U42" i="6"/>
  <c r="P34" i="6"/>
  <c r="P68" i="6" s="1"/>
  <c r="X18" i="6"/>
  <c r="Q27" i="6"/>
  <c r="Q28" i="6" s="1"/>
  <c r="Q29" i="6"/>
  <c r="U29" i="6"/>
  <c r="U27" i="6"/>
  <c r="U28" i="6" s="1"/>
  <c r="X21" i="6"/>
  <c r="Y21" i="6" s="1"/>
  <c r="R27" i="6"/>
  <c r="R28" i="6" s="1"/>
  <c r="S29" i="6"/>
  <c r="S27" i="6"/>
  <c r="S28" i="6" s="1"/>
  <c r="X25" i="6"/>
  <c r="Y25" i="6" s="1"/>
  <c r="X22" i="6"/>
  <c r="Y22" i="6" s="1"/>
  <c r="X24" i="6"/>
  <c r="Y24" i="6" s="1"/>
  <c r="V29" i="6"/>
  <c r="V27" i="6"/>
  <c r="V28" i="6" s="1"/>
  <c r="P27" i="6"/>
  <c r="P28" i="6" s="1"/>
  <c r="P29" i="6"/>
  <c r="X26" i="6"/>
  <c r="Y26" i="6" s="1"/>
  <c r="X20" i="6"/>
  <c r="Y20" i="6" s="1"/>
  <c r="W27" i="6"/>
  <c r="W28" i="6" s="1"/>
  <c r="W29" i="6"/>
  <c r="T27" i="6"/>
  <c r="T28" i="6" s="1"/>
  <c r="T29" i="6"/>
  <c r="X62" i="6"/>
  <c r="S46" i="6" l="1"/>
  <c r="T76" i="6"/>
  <c r="AA69" i="6" s="1"/>
  <c r="V76" i="6"/>
  <c r="AA71" i="6" s="1"/>
  <c r="U76" i="6"/>
  <c r="AA70" i="6" s="1"/>
  <c r="W76" i="6"/>
  <c r="AA72" i="6" s="1"/>
  <c r="S76" i="6"/>
  <c r="AA68" i="6" s="1"/>
  <c r="S45" i="6"/>
  <c r="AA60" i="6"/>
  <c r="AA59" i="6"/>
  <c r="AA62" i="6"/>
  <c r="AA61" i="6"/>
  <c r="X69" i="6"/>
  <c r="AA56" i="6" s="1"/>
  <c r="X70" i="6"/>
  <c r="AA57" i="6" s="1"/>
  <c r="X71" i="6"/>
  <c r="AA58" i="6" s="1"/>
  <c r="O68" i="6"/>
  <c r="N68" i="6"/>
  <c r="R42" i="6"/>
  <c r="R76" i="6" s="1"/>
  <c r="R68" i="6"/>
  <c r="P67" i="6"/>
  <c r="Q67" i="6"/>
  <c r="X33" i="6"/>
  <c r="Q42" i="6"/>
  <c r="X29" i="6"/>
  <c r="X28" i="6"/>
  <c r="W47" i="6" s="1"/>
  <c r="P42" i="6"/>
  <c r="X34" i="6"/>
  <c r="O42" i="6"/>
  <c r="O76" i="6" s="1"/>
  <c r="AA64" i="6" s="1"/>
  <c r="X27" i="6"/>
  <c r="Y18" i="6"/>
  <c r="Y27" i="6" s="1"/>
  <c r="S56" i="6" l="1"/>
  <c r="S48" i="6"/>
  <c r="W48" i="6" s="1"/>
  <c r="S57" i="6" s="1"/>
  <c r="AA67" i="6"/>
  <c r="P76" i="6"/>
  <c r="AA65" i="6" s="1"/>
  <c r="Q76" i="6"/>
  <c r="AA66" i="6" s="1"/>
  <c r="X68" i="6"/>
  <c r="AA55" i="6" s="1"/>
  <c r="X67" i="6"/>
  <c r="T56" i="6" l="1"/>
  <c r="T57" i="6"/>
  <c r="S49" i="6"/>
  <c r="S55" i="6" s="1"/>
  <c r="T55" i="6" s="1"/>
  <c r="S54" i="6"/>
  <c r="T54" i="6" l="1"/>
  <c r="U54" i="6" s="1"/>
  <c r="V54" i="6" s="1"/>
  <c r="W54" i="6" s="1"/>
  <c r="S62" i="6"/>
  <c r="U62" i="6" s="1"/>
  <c r="X63" i="6"/>
  <c r="W49" i="6"/>
  <c r="S58" i="6" s="1"/>
  <c r="R62" i="6"/>
  <c r="T58" i="6" l="1"/>
  <c r="U56" i="6" s="1"/>
  <c r="V56" i="6" s="1"/>
  <c r="W56" i="6" s="1"/>
  <c r="Y56" i="6"/>
  <c r="Y57" i="6"/>
  <c r="Y54" i="6"/>
  <c r="T62" i="6"/>
  <c r="S59" i="6"/>
  <c r="S64" i="6" l="1"/>
  <c r="T64" i="6" s="1"/>
  <c r="R64" i="6"/>
  <c r="U57" i="6"/>
  <c r="V57" i="6" s="1"/>
  <c r="W57" i="6" s="1"/>
  <c r="S63" i="6"/>
  <c r="U63" i="6" s="1"/>
  <c r="X64" i="6"/>
  <c r="R63" i="6"/>
  <c r="X56" i="6"/>
  <c r="X57" i="6"/>
  <c r="X54" i="6"/>
  <c r="U64" i="6" l="1"/>
  <c r="T63" i="6"/>
</calcChain>
</file>

<file path=xl/comments1.xml><?xml version="1.0" encoding="utf-8"?>
<comments xmlns="http://schemas.openxmlformats.org/spreadsheetml/2006/main">
  <authors>
    <author>Digvijay Singh Dhakre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Main Plot Levels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Sub-plot levels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No Replication</t>
        </r>
      </text>
    </comment>
  </commentList>
</comments>
</file>

<file path=xl/sharedStrings.xml><?xml version="1.0" encoding="utf-8"?>
<sst xmlns="http://schemas.openxmlformats.org/spreadsheetml/2006/main" count="84" uniqueCount="60">
  <si>
    <t>N</t>
  </si>
  <si>
    <t>R1</t>
  </si>
  <si>
    <t>R2</t>
  </si>
  <si>
    <t>R3</t>
  </si>
  <si>
    <t>R4</t>
  </si>
  <si>
    <t>R5</t>
  </si>
  <si>
    <t>R6</t>
  </si>
  <si>
    <t>Total</t>
  </si>
  <si>
    <t>Mean</t>
  </si>
  <si>
    <t>TotalSS</t>
  </si>
  <si>
    <t>CF</t>
  </si>
  <si>
    <t>TSS</t>
  </si>
  <si>
    <t>SS REPLICATION</t>
  </si>
  <si>
    <t>ANOVA TABLE</t>
  </si>
  <si>
    <t>SS</t>
  </si>
  <si>
    <t>F</t>
  </si>
  <si>
    <t>p-value</t>
  </si>
  <si>
    <t xml:space="preserve">SE(m)    </t>
  </si>
  <si>
    <t xml:space="preserve">SE(D)    </t>
  </si>
  <si>
    <t>CD 0.05</t>
  </si>
  <si>
    <t>A</t>
  </si>
  <si>
    <t>B</t>
  </si>
  <si>
    <t>AB</t>
  </si>
  <si>
    <t>Grand Mean</t>
  </si>
  <si>
    <t>SUMSQ</t>
  </si>
  <si>
    <t>SUM</t>
  </si>
  <si>
    <t>for B</t>
  </si>
  <si>
    <t>for AB</t>
  </si>
  <si>
    <t>SuMSQ</t>
  </si>
  <si>
    <t>Rep</t>
  </si>
  <si>
    <t>trt</t>
  </si>
  <si>
    <t>A\B</t>
  </si>
  <si>
    <t>MSS</t>
  </si>
  <si>
    <t>Result</t>
  </si>
  <si>
    <t>df</t>
  </si>
  <si>
    <t>S.V.</t>
  </si>
  <si>
    <t>Error</t>
  </si>
  <si>
    <t>Mean Table of A and B for YLD</t>
  </si>
  <si>
    <t>SS DUE TO Error</t>
  </si>
  <si>
    <t>SS DUE TO A</t>
  </si>
  <si>
    <t>SS DUE TO B</t>
  </si>
  <si>
    <t>SS DUE TO AB</t>
  </si>
  <si>
    <t>TSS-1</t>
  </si>
  <si>
    <t>Error (a)</t>
  </si>
  <si>
    <t>CV (B)</t>
  </si>
  <si>
    <t>CV (A)</t>
  </si>
  <si>
    <t>CD 0.01</t>
  </si>
  <si>
    <t>A\Rep</t>
  </si>
  <si>
    <t>TOTAL</t>
  </si>
  <si>
    <t>TOTAL SS</t>
  </si>
  <si>
    <t>sum</t>
  </si>
  <si>
    <t>Split-Plot</t>
  </si>
  <si>
    <t>Split-plot</t>
  </si>
  <si>
    <r>
      <t>D</t>
    </r>
    <r>
      <rPr>
        <b/>
        <sz val="12"/>
        <color rgb="FFFFFF00"/>
        <rFont val="Symbol"/>
        <family val="1"/>
        <charset val="2"/>
      </rPr>
      <t>´</t>
    </r>
    <r>
      <rPr>
        <b/>
        <sz val="12"/>
        <color rgb="FFFFFF00"/>
        <rFont val="Arial"/>
        <family val="2"/>
      </rPr>
      <t>D Statfield</t>
    </r>
  </si>
  <si>
    <t>By: Dr D S Dhakre &amp; Prof. Debasis Bhattacharya ,  Visva-Bharati</t>
  </si>
  <si>
    <t>Replication</t>
  </si>
  <si>
    <t>Levels of Main Plot A</t>
  </si>
  <si>
    <t>Levels of Main Plot B</t>
  </si>
  <si>
    <t>η²</t>
  </si>
  <si>
    <t>partial eta^2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</si>
</sst>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rgb="FF00B05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B050"/>
      <name val="Arial"/>
      <family val="2"/>
    </font>
    <font>
      <sz val="16"/>
      <color rgb="FF00B050"/>
      <name val="Calibri"/>
      <family val="2"/>
      <scheme val="minor"/>
    </font>
    <font>
      <b/>
      <sz val="14"/>
      <color rgb="FF00B050"/>
      <name val="Arial"/>
      <family val="2"/>
    </font>
    <font>
      <sz val="11"/>
      <color rgb="FF00B050"/>
      <name val="Arial"/>
      <family val="2"/>
    </font>
    <font>
      <b/>
      <sz val="10"/>
      <color rgb="FF00B050"/>
      <name val="Arial"/>
      <family val="2"/>
    </font>
    <font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5"/>
      <color theme="0"/>
      <name val="Calibri"/>
      <family val="2"/>
      <scheme val="minor"/>
    </font>
    <font>
      <b/>
      <sz val="15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FF00"/>
      <name val="Arial"/>
      <family val="2"/>
    </font>
    <font>
      <sz val="12"/>
      <color rgb="FFFFFF00"/>
      <name val="Calibri"/>
      <family val="2"/>
      <scheme val="minor"/>
    </font>
    <font>
      <b/>
      <sz val="13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FFFF00"/>
      <name val="Symbol"/>
      <family val="1"/>
      <charset val="2"/>
    </font>
    <font>
      <b/>
      <sz val="10"/>
      <color indexed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2" fillId="0" borderId="0"/>
    <xf numFmtId="0" fontId="4" fillId="5" borderId="2" applyNumberFormat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12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0" fillId="6" borderId="0" xfId="0" applyFill="1" applyProtection="1">
      <protection hidden="1"/>
    </xf>
    <xf numFmtId="2" fontId="9" fillId="6" borderId="0" xfId="0" applyNumberFormat="1" applyFont="1" applyFill="1" applyAlignment="1" applyProtection="1">
      <alignment horizontal="center"/>
      <protection hidden="1"/>
    </xf>
    <xf numFmtId="2" fontId="0" fillId="6" borderId="0" xfId="0" applyNumberFormat="1" applyFill="1" applyProtection="1">
      <protection hidden="1"/>
    </xf>
    <xf numFmtId="2" fontId="0" fillId="7" borderId="0" xfId="0" applyNumberFormat="1" applyFill="1" applyAlignment="1" applyProtection="1">
      <alignment horizontal="center"/>
      <protection hidden="1"/>
    </xf>
    <xf numFmtId="2" fontId="0" fillId="6" borderId="0" xfId="0" applyNumberFormat="1" applyFill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8" borderId="0" xfId="0" applyFont="1" applyFill="1" applyProtection="1"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Protection="1">
      <protection hidden="1"/>
    </xf>
    <xf numFmtId="0" fontId="20" fillId="8" borderId="0" xfId="0" applyFont="1" applyFill="1" applyAlignment="1" applyProtection="1">
      <alignment horizontal="center"/>
      <protection hidden="1"/>
    </xf>
    <xf numFmtId="0" fontId="20" fillId="8" borderId="0" xfId="0" applyFont="1" applyFill="1" applyProtection="1">
      <protection hidden="1"/>
    </xf>
    <xf numFmtId="0" fontId="22" fillId="8" borderId="0" xfId="0" applyFont="1" applyFill="1" applyProtection="1">
      <protection hidden="1"/>
    </xf>
    <xf numFmtId="0" fontId="24" fillId="8" borderId="0" xfId="0" applyFont="1" applyFill="1" applyProtection="1">
      <protection hidden="1"/>
    </xf>
    <xf numFmtId="0" fontId="25" fillId="8" borderId="0" xfId="0" applyFont="1" applyFill="1" applyProtection="1">
      <protection hidden="1"/>
    </xf>
    <xf numFmtId="0" fontId="23" fillId="8" borderId="0" xfId="0" applyFont="1" applyFill="1" applyProtection="1">
      <protection hidden="1"/>
    </xf>
    <xf numFmtId="0" fontId="26" fillId="8" borderId="0" xfId="0" applyFont="1" applyFill="1" applyAlignment="1" applyProtection="1">
      <alignment horizontal="center"/>
      <protection hidden="1"/>
    </xf>
    <xf numFmtId="0" fontId="27" fillId="8" borderId="0" xfId="0" applyFont="1" applyFill="1" applyProtection="1">
      <protection hidden="1"/>
    </xf>
    <xf numFmtId="2" fontId="23" fillId="8" borderId="0" xfId="0" applyNumberFormat="1" applyFont="1" applyFill="1" applyAlignment="1" applyProtection="1">
      <alignment horizontal="center"/>
      <protection hidden="1"/>
    </xf>
    <xf numFmtId="164" fontId="23" fillId="8" borderId="0" xfId="0" applyNumberFormat="1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2" fontId="28" fillId="8" borderId="0" xfId="0" applyNumberFormat="1" applyFont="1" applyFill="1" applyProtection="1">
      <protection hidden="1"/>
    </xf>
    <xf numFmtId="0" fontId="24" fillId="8" borderId="0" xfId="0" applyFont="1" applyFill="1" applyAlignment="1" applyProtection="1">
      <alignment horizontal="center"/>
      <protection hidden="1"/>
    </xf>
    <xf numFmtId="0" fontId="29" fillId="8" borderId="0" xfId="0" applyFont="1" applyFill="1" applyAlignment="1" applyProtection="1">
      <alignment horizontal="center"/>
      <protection hidden="1"/>
    </xf>
    <xf numFmtId="0" fontId="25" fillId="8" borderId="0" xfId="0" applyFont="1" applyFill="1" applyAlignment="1" applyProtection="1">
      <alignment horizontal="center"/>
      <protection hidden="1"/>
    </xf>
    <xf numFmtId="0" fontId="28" fillId="8" borderId="0" xfId="0" applyFont="1" applyFill="1" applyAlignment="1" applyProtection="1">
      <alignment horizontal="center"/>
      <protection hidden="1"/>
    </xf>
    <xf numFmtId="2" fontId="28" fillId="8" borderId="0" xfId="0" applyNumberFormat="1" applyFont="1" applyFill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 wrapText="1"/>
      <protection hidden="1"/>
    </xf>
    <xf numFmtId="0" fontId="17" fillId="2" borderId="0" xfId="0" applyFont="1" applyFill="1" applyProtection="1">
      <protection hidden="1"/>
    </xf>
    <xf numFmtId="165" fontId="17" fillId="2" borderId="0" xfId="0" applyNumberFormat="1" applyFont="1" applyFill="1" applyProtection="1">
      <protection hidden="1"/>
    </xf>
    <xf numFmtId="2" fontId="17" fillId="2" borderId="0" xfId="0" applyNumberFormat="1" applyFont="1" applyFill="1" applyProtection="1">
      <protection hidden="1"/>
    </xf>
    <xf numFmtId="0" fontId="38" fillId="2" borderId="0" xfId="0" applyFont="1" applyFill="1" applyProtection="1">
      <protection hidden="1"/>
    </xf>
    <xf numFmtId="0" fontId="38" fillId="2" borderId="0" xfId="0" applyFont="1" applyFill="1" applyAlignment="1" applyProtection="1">
      <alignment horizontal="center"/>
      <protection hidden="1"/>
    </xf>
    <xf numFmtId="0" fontId="33" fillId="2" borderId="0" xfId="0" applyFont="1" applyFill="1" applyAlignment="1" applyProtection="1">
      <alignment vertical="center"/>
      <protection hidden="1"/>
    </xf>
    <xf numFmtId="0" fontId="34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0" fontId="35" fillId="2" borderId="0" xfId="0" applyFont="1" applyFill="1" applyProtection="1">
      <protection hidden="1"/>
    </xf>
    <xf numFmtId="0" fontId="17" fillId="2" borderId="0" xfId="0" applyFont="1" applyFill="1" applyAlignment="1" applyProtection="1">
      <alignment horizontal="center"/>
      <protection hidden="1"/>
    </xf>
    <xf numFmtId="164" fontId="17" fillId="2" borderId="0" xfId="0" applyNumberFormat="1" applyFont="1" applyFill="1" applyAlignment="1" applyProtection="1">
      <alignment horizontal="center"/>
      <protection hidden="1"/>
    </xf>
    <xf numFmtId="0" fontId="36" fillId="2" borderId="0" xfId="0" applyFont="1" applyFill="1" applyAlignment="1" applyProtection="1">
      <alignment horizontal="center"/>
      <protection hidden="1"/>
    </xf>
    <xf numFmtId="0" fontId="36" fillId="2" borderId="0" xfId="0" applyFont="1" applyFill="1" applyProtection="1">
      <protection hidden="1"/>
    </xf>
    <xf numFmtId="164" fontId="17" fillId="2" borderId="0" xfId="0" applyNumberFormat="1" applyFont="1" applyFill="1" applyProtection="1">
      <protection hidden="1"/>
    </xf>
    <xf numFmtId="164" fontId="35" fillId="2" borderId="0" xfId="0" applyNumberFormat="1" applyFont="1" applyFill="1" applyProtection="1">
      <protection hidden="1"/>
    </xf>
    <xf numFmtId="0" fontId="35" fillId="2" borderId="0" xfId="0" applyFont="1" applyFill="1" applyAlignment="1" applyProtection="1">
      <alignment horizontal="center"/>
      <protection hidden="1"/>
    </xf>
    <xf numFmtId="165" fontId="16" fillId="2" borderId="0" xfId="0" applyNumberFormat="1" applyFont="1" applyFill="1" applyProtection="1">
      <protection hidden="1"/>
    </xf>
    <xf numFmtId="0" fontId="39" fillId="2" borderId="0" xfId="0" applyFont="1" applyFill="1" applyProtection="1">
      <protection hidden="1"/>
    </xf>
    <xf numFmtId="2" fontId="38" fillId="2" borderId="0" xfId="0" applyNumberFormat="1" applyFont="1" applyFill="1" applyAlignment="1" applyProtection="1">
      <alignment horizontal="center"/>
      <protection hidden="1"/>
    </xf>
    <xf numFmtId="0" fontId="40" fillId="10" borderId="0" xfId="0" applyFont="1" applyFill="1" applyAlignment="1" applyProtection="1">
      <alignment vertical="center"/>
      <protection hidden="1"/>
    </xf>
    <xf numFmtId="0" fontId="41" fillId="10" borderId="0" xfId="0" applyFont="1" applyFill="1" applyAlignment="1" applyProtection="1">
      <alignment vertical="center"/>
      <protection hidden="1"/>
    </xf>
    <xf numFmtId="0" fontId="42" fillId="10" borderId="0" xfId="0" applyFont="1" applyFill="1" applyAlignment="1" applyProtection="1">
      <alignment vertical="center"/>
      <protection hidden="1"/>
    </xf>
    <xf numFmtId="0" fontId="43" fillId="10" borderId="0" xfId="0" applyFont="1" applyFill="1" applyProtection="1">
      <protection hidden="1"/>
    </xf>
    <xf numFmtId="0" fontId="2" fillId="0" borderId="0" xfId="0" applyFont="1"/>
    <xf numFmtId="0" fontId="45" fillId="11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2" fillId="13" borderId="0" xfId="0" applyFont="1" applyFill="1" applyAlignment="1" applyProtection="1">
      <alignment horizontal="center"/>
      <protection hidden="1"/>
    </xf>
    <xf numFmtId="0" fontId="2" fillId="13" borderId="0" xfId="0" applyFont="1" applyFill="1" applyAlignment="1">
      <alignment horizontal="center"/>
    </xf>
    <xf numFmtId="0" fontId="14" fillId="13" borderId="0" xfId="0" applyFont="1" applyFill="1" applyAlignment="1">
      <alignment horizontal="center" vertical="top" wrapText="1"/>
    </xf>
    <xf numFmtId="0" fontId="36" fillId="2" borderId="0" xfId="0" applyFont="1" applyFill="1" applyAlignment="1" applyProtection="1">
      <alignment horizontal="right"/>
      <protection hidden="1"/>
    </xf>
    <xf numFmtId="2" fontId="37" fillId="2" borderId="0" xfId="0" applyNumberFormat="1" applyFont="1" applyFill="1" applyProtection="1">
      <protection hidden="1"/>
    </xf>
    <xf numFmtId="0" fontId="46" fillId="6" borderId="1" xfId="0" applyFont="1" applyFill="1" applyBorder="1" applyProtection="1">
      <protection hidden="1"/>
    </xf>
    <xf numFmtId="0" fontId="46" fillId="6" borderId="1" xfId="0" applyFont="1" applyFill="1" applyBorder="1" applyAlignment="1" applyProtection="1">
      <alignment horizontal="center"/>
      <protection hidden="1"/>
    </xf>
    <xf numFmtId="9" fontId="46" fillId="6" borderId="1" xfId="0" applyNumberFormat="1" applyFont="1" applyFill="1" applyBorder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46" fillId="6" borderId="0" xfId="0" applyFont="1" applyFill="1" applyProtection="1">
      <protection hidden="1"/>
    </xf>
    <xf numFmtId="0" fontId="46" fillId="0" borderId="0" xfId="0" applyFont="1" applyProtection="1">
      <protection hidden="1"/>
    </xf>
    <xf numFmtId="0" fontId="46" fillId="0" borderId="0" xfId="0" applyFont="1" applyAlignment="1" applyProtection="1">
      <alignment horizontal="center"/>
      <protection hidden="1"/>
    </xf>
    <xf numFmtId="2" fontId="46" fillId="2" borderId="0" xfId="0" applyNumberFormat="1" applyFont="1" applyFill="1" applyAlignment="1" applyProtection="1">
      <alignment horizontal="center"/>
      <protection hidden="1"/>
    </xf>
    <xf numFmtId="2" fontId="46" fillId="0" borderId="0" xfId="0" applyNumberFormat="1" applyFont="1" applyAlignment="1" applyProtection="1">
      <alignment horizontal="center"/>
      <protection hidden="1"/>
    </xf>
    <xf numFmtId="165" fontId="46" fillId="0" borderId="0" xfId="0" applyNumberFormat="1" applyFont="1" applyAlignment="1" applyProtection="1">
      <alignment horizontal="center"/>
      <protection hidden="1"/>
    </xf>
    <xf numFmtId="0" fontId="46" fillId="9" borderId="0" xfId="0" applyFont="1" applyFill="1" applyProtection="1">
      <protection hidden="1"/>
    </xf>
    <xf numFmtId="0" fontId="47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/>
      <protection hidden="1"/>
    </xf>
    <xf numFmtId="2" fontId="46" fillId="9" borderId="0" xfId="0" applyNumberFormat="1" applyFont="1" applyFill="1" applyAlignment="1" applyProtection="1">
      <alignment horizontal="center"/>
      <protection hidden="1"/>
    </xf>
    <xf numFmtId="0" fontId="46" fillId="9" borderId="1" xfId="0" applyFont="1" applyFill="1" applyBorder="1" applyProtection="1">
      <protection hidden="1"/>
    </xf>
    <xf numFmtId="0" fontId="46" fillId="9" borderId="1" xfId="0" applyFont="1" applyFill="1" applyBorder="1" applyAlignment="1" applyProtection="1">
      <alignment horizontal="center"/>
      <protection hidden="1"/>
    </xf>
    <xf numFmtId="2" fontId="46" fillId="9" borderId="1" xfId="0" applyNumberFormat="1" applyFont="1" applyFill="1" applyBorder="1" applyAlignment="1" applyProtection="1">
      <alignment horizontal="center"/>
      <protection hidden="1"/>
    </xf>
    <xf numFmtId="0" fontId="46" fillId="6" borderId="4" xfId="0" applyFont="1" applyFill="1" applyBorder="1" applyProtection="1">
      <protection hidden="1"/>
    </xf>
    <xf numFmtId="0" fontId="46" fillId="0" borderId="4" xfId="0" applyFont="1" applyBorder="1" applyProtection="1">
      <protection hidden="1"/>
    </xf>
    <xf numFmtId="0" fontId="46" fillId="0" borderId="4" xfId="0" applyFont="1" applyBorder="1" applyAlignment="1" applyProtection="1">
      <alignment horizontal="center"/>
      <protection hidden="1"/>
    </xf>
    <xf numFmtId="2" fontId="46" fillId="0" borderId="4" xfId="0" applyNumberFormat="1" applyFont="1" applyBorder="1" applyAlignment="1" applyProtection="1">
      <alignment horizontal="center"/>
      <protection hidden="1"/>
    </xf>
    <xf numFmtId="0" fontId="47" fillId="0" borderId="0" xfId="0" applyFont="1" applyAlignment="1" applyProtection="1">
      <alignment horizontal="center"/>
      <protection hidden="1"/>
    </xf>
    <xf numFmtId="0" fontId="47" fillId="2" borderId="0" xfId="0" applyFont="1" applyFill="1" applyProtection="1">
      <protection hidden="1"/>
    </xf>
    <xf numFmtId="0" fontId="48" fillId="2" borderId="0" xfId="0" applyFont="1" applyFill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2" fontId="46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right"/>
      <protection hidden="1"/>
    </xf>
    <xf numFmtId="10" fontId="46" fillId="0" borderId="0" xfId="1" applyNumberFormat="1" applyFont="1" applyProtection="1">
      <protection hidden="1"/>
    </xf>
    <xf numFmtId="0" fontId="48" fillId="13" borderId="1" xfId="0" applyFont="1" applyFill="1" applyBorder="1" applyAlignment="1" applyProtection="1">
      <alignment horizontal="center" vertical="center" wrapText="1"/>
      <protection hidden="1"/>
    </xf>
    <xf numFmtId="165" fontId="49" fillId="2" borderId="0" xfId="8" applyNumberFormat="1" applyFont="1" applyFill="1" applyAlignment="1" applyProtection="1">
      <alignment vertical="center"/>
      <protection hidden="1"/>
    </xf>
    <xf numFmtId="165" fontId="46" fillId="2" borderId="0" xfId="0" applyNumberFormat="1" applyFont="1" applyFill="1" applyAlignment="1" applyProtection="1">
      <alignment vertical="center"/>
      <protection hidden="1"/>
    </xf>
    <xf numFmtId="165" fontId="50" fillId="2" borderId="0" xfId="8" applyNumberFormat="1" applyFont="1" applyFill="1" applyAlignment="1" applyProtection="1">
      <alignment vertical="center"/>
      <protection hidden="1"/>
    </xf>
    <xf numFmtId="165" fontId="8" fillId="2" borderId="0" xfId="0" applyNumberFormat="1" applyFont="1" applyFill="1" applyAlignment="1" applyProtection="1">
      <alignment vertical="center"/>
      <protection hidden="1"/>
    </xf>
    <xf numFmtId="165" fontId="47" fillId="9" borderId="0" xfId="0" applyNumberFormat="1" applyFont="1" applyFill="1" applyProtection="1">
      <protection hidden="1"/>
    </xf>
    <xf numFmtId="2" fontId="51" fillId="2" borderId="0" xfId="0" applyNumberFormat="1" applyFont="1" applyFill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5" fillId="0" borderId="0" xfId="0" applyFont="1" applyAlignment="1" applyProtection="1">
      <alignment horizontal="center" vertical="center" wrapText="1"/>
      <protection locked="0" hidden="1"/>
    </xf>
    <xf numFmtId="0" fontId="14" fillId="0" borderId="0" xfId="0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horizontal="center"/>
      <protection locked="0" hidden="1"/>
    </xf>
    <xf numFmtId="2" fontId="8" fillId="2" borderId="0" xfId="0" applyNumberFormat="1" applyFont="1" applyFill="1" applyAlignment="1" applyProtection="1">
      <alignment horizontal="center"/>
      <protection locked="0" hidden="1"/>
    </xf>
    <xf numFmtId="0" fontId="10" fillId="2" borderId="3" xfId="0" applyFont="1" applyFill="1" applyBorder="1" applyAlignment="1" applyProtection="1">
      <alignment horizontal="center"/>
      <protection locked="0" hidden="1"/>
    </xf>
  </cellXfs>
  <cellStyles count="9">
    <cellStyle name="Accent2 2" xfId="3"/>
    <cellStyle name="Accent5 2" xfId="4"/>
    <cellStyle name="Normal" xfId="0" builtinId="0"/>
    <cellStyle name="Normal 2" xfId="5"/>
    <cellStyle name="Normal 3" xfId="2"/>
    <cellStyle name="Normal_Sheet2_1" xfId="8"/>
    <cellStyle name="Output 2" xfId="6"/>
    <cellStyle name="Percent" xfId="1" builtinId="5"/>
    <cellStyle name="Warning Tex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335425628464017E-2"/>
          <c:y val="3.7037037037037035E-2"/>
          <c:w val="0.93360277511779788"/>
          <c:h val="0.84167468649752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377-4B1D-95E8-16E81F37EB96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E377-4B1D-95E8-16E81F37EB96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377-4B1D-95E8-16E81F37EB96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E377-4B1D-95E8-16E81F37EB96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377-4B1D-95E8-16E81F37EB96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377-4B1D-95E8-16E81F37EB96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E377-4B1D-95E8-16E81F37EB96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E377-4B1D-95E8-16E81F37EB96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377-4B1D-95E8-16E81F37EB96}"/>
              </c:ext>
            </c:extLst>
          </c:dPt>
          <c:cat>
            <c:strRef>
              <c:f>'Split Plot'!$Z$54:$Z$72</c:f>
              <c:strCache>
                <c:ptCount val="19"/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</c:strCache>
            </c:strRef>
          </c:cat>
          <c:val>
            <c:numRef>
              <c:f>'Split Plot'!$AA$54:$AA$72</c:f>
              <c:numCache>
                <c:formatCode>0.00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77-4B1D-95E8-16E81F37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9592936"/>
        <c:axId val="349589800"/>
        <c:axId val="0"/>
      </c:bar3DChart>
      <c:catAx>
        <c:axId val="34959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589800"/>
        <c:crosses val="autoZero"/>
        <c:auto val="1"/>
        <c:lblAlgn val="ctr"/>
        <c:lblOffset val="100"/>
        <c:noMultiLvlLbl val="0"/>
      </c:catAx>
      <c:valAx>
        <c:axId val="3495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59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53576</xdr:colOff>
      <xdr:row>77</xdr:row>
      <xdr:rowOff>15484</xdr:rowOff>
    </xdr:from>
    <xdr:to>
      <xdr:col>24</xdr:col>
      <xdr:colOff>404812</xdr:colOff>
      <xdr:row>84</xdr:row>
      <xdr:rowOff>119069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25089CAC-7553-8C38-8D72-C46D31E51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-1</xdr:colOff>
      <xdr:row>2</xdr:row>
      <xdr:rowOff>178594</xdr:rowOff>
    </xdr:from>
    <xdr:to>
      <xdr:col>18</xdr:col>
      <xdr:colOff>1035843</xdr:colOff>
      <xdr:row>18</xdr:row>
      <xdr:rowOff>130119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78821F-74E1-41AE-AF1D-ADA33E31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8312" y="702469"/>
          <a:ext cx="3286125" cy="3344806"/>
        </a:xfrm>
        <a:prstGeom prst="rect">
          <a:avLst/>
        </a:prstGeom>
      </xdr:spPr>
    </xdr:pic>
    <xdr:clientData/>
  </xdr:twoCellAnchor>
  <xdr:twoCellAnchor>
    <xdr:from>
      <xdr:col>16</xdr:col>
      <xdr:colOff>369095</xdr:colOff>
      <xdr:row>13</xdr:row>
      <xdr:rowOff>11906</xdr:rowOff>
    </xdr:from>
    <xdr:to>
      <xdr:col>18</xdr:col>
      <xdr:colOff>631032</xdr:colOff>
      <xdr:row>15</xdr:row>
      <xdr:rowOff>154781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8EFEFD63-0B67-46F5-A3C0-32A8DD10B385}"/>
            </a:ext>
          </a:extLst>
        </xdr:cNvPr>
        <xdr:cNvSpPr/>
      </xdr:nvSpPr>
      <xdr:spPr>
        <a:xfrm>
          <a:off x="10477501" y="2928937"/>
          <a:ext cx="1762125" cy="5476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2400">
              <a:solidFill>
                <a:srgbClr val="FF0000"/>
              </a:solidFill>
            </a:rPr>
            <a:t>Data Format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03"/>
  <sheetViews>
    <sheetView showGridLines="0" tabSelected="1" zoomScale="80" zoomScaleNormal="80" workbookViewId="0">
      <selection activeCell="P23" sqref="P23"/>
    </sheetView>
  </sheetViews>
  <sheetFormatPr defaultRowHeight="15" x14ac:dyDescent="0.25"/>
  <cols>
    <col min="1" max="1" width="6.42578125" style="1" bestFit="1" customWidth="1"/>
    <col min="2" max="2" width="6.140625" style="1" customWidth="1"/>
    <col min="3" max="3" width="8.5703125" style="1" customWidth="1"/>
    <col min="4" max="4" width="11" style="1" customWidth="1"/>
    <col min="5" max="5" width="12.140625" style="1" customWidth="1"/>
    <col min="6" max="6" width="10.85546875" style="1" customWidth="1"/>
    <col min="7" max="7" width="9.140625" style="1" customWidth="1"/>
    <col min="8" max="8" width="10" style="1" bestFit="1" customWidth="1"/>
    <col min="9" max="9" width="10.42578125" style="1" customWidth="1"/>
    <col min="10" max="10" width="11.5703125" style="1" customWidth="1"/>
    <col min="11" max="11" width="8.85546875" style="1" customWidth="1"/>
    <col min="12" max="12" width="9.140625" style="1" customWidth="1"/>
    <col min="13" max="13" width="8.85546875" style="1"/>
    <col min="14" max="14" width="7.42578125" style="1" customWidth="1"/>
    <col min="15" max="15" width="9.5703125" style="1" customWidth="1"/>
    <col min="16" max="16" width="11.28515625" style="1" customWidth="1"/>
    <col min="17" max="17" width="9.42578125" style="1" customWidth="1"/>
    <col min="18" max="18" width="13" style="1" bestFit="1" customWidth="1"/>
    <col min="19" max="20" width="18" style="1" bestFit="1" customWidth="1"/>
    <col min="21" max="21" width="16.7109375" style="1" bestFit="1" customWidth="1"/>
    <col min="22" max="22" width="11.140625" style="1" customWidth="1"/>
    <col min="23" max="23" width="16.140625" style="1" bestFit="1" customWidth="1"/>
    <col min="24" max="24" width="11.5703125" style="1" customWidth="1"/>
    <col min="25" max="28" width="8.85546875" style="1" customWidth="1"/>
    <col min="29" max="29" width="9.140625" style="1" customWidth="1"/>
    <col min="30" max="31" width="8.85546875" style="1"/>
    <col min="32" max="32" width="17" style="1" bestFit="1" customWidth="1"/>
    <col min="33" max="240" width="8.85546875" style="1"/>
    <col min="241" max="241" width="15.28515625" style="1" customWidth="1"/>
    <col min="242" max="242" width="8.85546875" style="1"/>
    <col min="243" max="243" width="9" style="1" bestFit="1" customWidth="1"/>
    <col min="244" max="244" width="9.5703125" style="1" bestFit="1" customWidth="1"/>
    <col min="245" max="245" width="12.85546875" style="1" bestFit="1" customWidth="1"/>
    <col min="246" max="246" width="8.85546875" style="1"/>
    <col min="247" max="247" width="18.140625" style="1" bestFit="1" customWidth="1"/>
    <col min="248" max="496" width="8.85546875" style="1"/>
    <col min="497" max="497" width="15.28515625" style="1" customWidth="1"/>
    <col min="498" max="498" width="8.85546875" style="1"/>
    <col min="499" max="499" width="9" style="1" bestFit="1" customWidth="1"/>
    <col min="500" max="500" width="9.5703125" style="1" bestFit="1" customWidth="1"/>
    <col min="501" max="501" width="12.85546875" style="1" bestFit="1" customWidth="1"/>
    <col min="502" max="502" width="8.85546875" style="1"/>
    <col min="503" max="503" width="18.140625" style="1" bestFit="1" customWidth="1"/>
    <col min="504" max="752" width="8.85546875" style="1"/>
    <col min="753" max="753" width="15.28515625" style="1" customWidth="1"/>
    <col min="754" max="754" width="8.85546875" style="1"/>
    <col min="755" max="755" width="9" style="1" bestFit="1" customWidth="1"/>
    <col min="756" max="756" width="9.5703125" style="1" bestFit="1" customWidth="1"/>
    <col min="757" max="757" width="12.85546875" style="1" bestFit="1" customWidth="1"/>
    <col min="758" max="758" width="8.85546875" style="1"/>
    <col min="759" max="759" width="18.140625" style="1" bestFit="1" customWidth="1"/>
    <col min="760" max="1008" width="8.85546875" style="1"/>
    <col min="1009" max="1009" width="15.28515625" style="1" customWidth="1"/>
    <col min="1010" max="1010" width="8.85546875" style="1"/>
    <col min="1011" max="1011" width="9" style="1" bestFit="1" customWidth="1"/>
    <col min="1012" max="1012" width="9.5703125" style="1" bestFit="1" customWidth="1"/>
    <col min="1013" max="1013" width="12.85546875" style="1" bestFit="1" customWidth="1"/>
    <col min="1014" max="1014" width="8.85546875" style="1"/>
    <col min="1015" max="1015" width="18.140625" style="1" bestFit="1" customWidth="1"/>
    <col min="1016" max="1264" width="8.85546875" style="1"/>
    <col min="1265" max="1265" width="15.28515625" style="1" customWidth="1"/>
    <col min="1266" max="1266" width="8.85546875" style="1"/>
    <col min="1267" max="1267" width="9" style="1" bestFit="1" customWidth="1"/>
    <col min="1268" max="1268" width="9.5703125" style="1" bestFit="1" customWidth="1"/>
    <col min="1269" max="1269" width="12.85546875" style="1" bestFit="1" customWidth="1"/>
    <col min="1270" max="1270" width="8.85546875" style="1"/>
    <col min="1271" max="1271" width="18.140625" style="1" bestFit="1" customWidth="1"/>
    <col min="1272" max="1520" width="8.85546875" style="1"/>
    <col min="1521" max="1521" width="15.28515625" style="1" customWidth="1"/>
    <col min="1522" max="1522" width="8.85546875" style="1"/>
    <col min="1523" max="1523" width="9" style="1" bestFit="1" customWidth="1"/>
    <col min="1524" max="1524" width="9.5703125" style="1" bestFit="1" customWidth="1"/>
    <col min="1525" max="1525" width="12.85546875" style="1" bestFit="1" customWidth="1"/>
    <col min="1526" max="1526" width="8.85546875" style="1"/>
    <col min="1527" max="1527" width="18.140625" style="1" bestFit="1" customWidth="1"/>
    <col min="1528" max="1776" width="8.85546875" style="1"/>
    <col min="1777" max="1777" width="15.28515625" style="1" customWidth="1"/>
    <col min="1778" max="1778" width="8.85546875" style="1"/>
    <col min="1779" max="1779" width="9" style="1" bestFit="1" customWidth="1"/>
    <col min="1780" max="1780" width="9.5703125" style="1" bestFit="1" customWidth="1"/>
    <col min="1781" max="1781" width="12.85546875" style="1" bestFit="1" customWidth="1"/>
    <col min="1782" max="1782" width="8.85546875" style="1"/>
    <col min="1783" max="1783" width="18.140625" style="1" bestFit="1" customWidth="1"/>
    <col min="1784" max="2032" width="8.85546875" style="1"/>
    <col min="2033" max="2033" width="15.28515625" style="1" customWidth="1"/>
    <col min="2034" max="2034" width="8.85546875" style="1"/>
    <col min="2035" max="2035" width="9" style="1" bestFit="1" customWidth="1"/>
    <col min="2036" max="2036" width="9.5703125" style="1" bestFit="1" customWidth="1"/>
    <col min="2037" max="2037" width="12.85546875" style="1" bestFit="1" customWidth="1"/>
    <col min="2038" max="2038" width="8.85546875" style="1"/>
    <col min="2039" max="2039" width="18.140625" style="1" bestFit="1" customWidth="1"/>
    <col min="2040" max="2288" width="8.85546875" style="1"/>
    <col min="2289" max="2289" width="15.28515625" style="1" customWidth="1"/>
    <col min="2290" max="2290" width="8.85546875" style="1"/>
    <col min="2291" max="2291" width="9" style="1" bestFit="1" customWidth="1"/>
    <col min="2292" max="2292" width="9.5703125" style="1" bestFit="1" customWidth="1"/>
    <col min="2293" max="2293" width="12.85546875" style="1" bestFit="1" customWidth="1"/>
    <col min="2294" max="2294" width="8.85546875" style="1"/>
    <col min="2295" max="2295" width="18.140625" style="1" bestFit="1" customWidth="1"/>
    <col min="2296" max="2544" width="8.85546875" style="1"/>
    <col min="2545" max="2545" width="15.28515625" style="1" customWidth="1"/>
    <col min="2546" max="2546" width="8.85546875" style="1"/>
    <col min="2547" max="2547" width="9" style="1" bestFit="1" customWidth="1"/>
    <col min="2548" max="2548" width="9.5703125" style="1" bestFit="1" customWidth="1"/>
    <col min="2549" max="2549" width="12.85546875" style="1" bestFit="1" customWidth="1"/>
    <col min="2550" max="2550" width="8.85546875" style="1"/>
    <col min="2551" max="2551" width="18.140625" style="1" bestFit="1" customWidth="1"/>
    <col min="2552" max="2800" width="8.85546875" style="1"/>
    <col min="2801" max="2801" width="15.28515625" style="1" customWidth="1"/>
    <col min="2802" max="2802" width="8.85546875" style="1"/>
    <col min="2803" max="2803" width="9" style="1" bestFit="1" customWidth="1"/>
    <col min="2804" max="2804" width="9.5703125" style="1" bestFit="1" customWidth="1"/>
    <col min="2805" max="2805" width="12.85546875" style="1" bestFit="1" customWidth="1"/>
    <col min="2806" max="2806" width="8.85546875" style="1"/>
    <col min="2807" max="2807" width="18.140625" style="1" bestFit="1" customWidth="1"/>
    <col min="2808" max="3056" width="8.85546875" style="1"/>
    <col min="3057" max="3057" width="15.28515625" style="1" customWidth="1"/>
    <col min="3058" max="3058" width="8.85546875" style="1"/>
    <col min="3059" max="3059" width="9" style="1" bestFit="1" customWidth="1"/>
    <col min="3060" max="3060" width="9.5703125" style="1" bestFit="1" customWidth="1"/>
    <col min="3061" max="3061" width="12.85546875" style="1" bestFit="1" customWidth="1"/>
    <col min="3062" max="3062" width="8.85546875" style="1"/>
    <col min="3063" max="3063" width="18.140625" style="1" bestFit="1" customWidth="1"/>
    <col min="3064" max="3312" width="8.85546875" style="1"/>
    <col min="3313" max="3313" width="15.28515625" style="1" customWidth="1"/>
    <col min="3314" max="3314" width="8.85546875" style="1"/>
    <col min="3315" max="3315" width="9" style="1" bestFit="1" customWidth="1"/>
    <col min="3316" max="3316" width="9.5703125" style="1" bestFit="1" customWidth="1"/>
    <col min="3317" max="3317" width="12.85546875" style="1" bestFit="1" customWidth="1"/>
    <col min="3318" max="3318" width="8.85546875" style="1"/>
    <col min="3319" max="3319" width="18.140625" style="1" bestFit="1" customWidth="1"/>
    <col min="3320" max="3568" width="8.85546875" style="1"/>
    <col min="3569" max="3569" width="15.28515625" style="1" customWidth="1"/>
    <col min="3570" max="3570" width="8.85546875" style="1"/>
    <col min="3571" max="3571" width="9" style="1" bestFit="1" customWidth="1"/>
    <col min="3572" max="3572" width="9.5703125" style="1" bestFit="1" customWidth="1"/>
    <col min="3573" max="3573" width="12.85546875" style="1" bestFit="1" customWidth="1"/>
    <col min="3574" max="3574" width="8.85546875" style="1"/>
    <col min="3575" max="3575" width="18.140625" style="1" bestFit="1" customWidth="1"/>
    <col min="3576" max="3824" width="8.85546875" style="1"/>
    <col min="3825" max="3825" width="15.28515625" style="1" customWidth="1"/>
    <col min="3826" max="3826" width="8.85546875" style="1"/>
    <col min="3827" max="3827" width="9" style="1" bestFit="1" customWidth="1"/>
    <col min="3828" max="3828" width="9.5703125" style="1" bestFit="1" customWidth="1"/>
    <col min="3829" max="3829" width="12.85546875" style="1" bestFit="1" customWidth="1"/>
    <col min="3830" max="3830" width="8.85546875" style="1"/>
    <col min="3831" max="3831" width="18.140625" style="1" bestFit="1" customWidth="1"/>
    <col min="3832" max="4080" width="8.85546875" style="1"/>
    <col min="4081" max="4081" width="15.28515625" style="1" customWidth="1"/>
    <col min="4082" max="4082" width="8.85546875" style="1"/>
    <col min="4083" max="4083" width="9" style="1" bestFit="1" customWidth="1"/>
    <col min="4084" max="4084" width="9.5703125" style="1" bestFit="1" customWidth="1"/>
    <col min="4085" max="4085" width="12.85546875" style="1" bestFit="1" customWidth="1"/>
    <col min="4086" max="4086" width="8.85546875" style="1"/>
    <col min="4087" max="4087" width="18.140625" style="1" bestFit="1" customWidth="1"/>
    <col min="4088" max="4336" width="8.85546875" style="1"/>
    <col min="4337" max="4337" width="15.28515625" style="1" customWidth="1"/>
    <col min="4338" max="4338" width="8.85546875" style="1"/>
    <col min="4339" max="4339" width="9" style="1" bestFit="1" customWidth="1"/>
    <col min="4340" max="4340" width="9.5703125" style="1" bestFit="1" customWidth="1"/>
    <col min="4341" max="4341" width="12.85546875" style="1" bestFit="1" customWidth="1"/>
    <col min="4342" max="4342" width="8.85546875" style="1"/>
    <col min="4343" max="4343" width="18.140625" style="1" bestFit="1" customWidth="1"/>
    <col min="4344" max="4592" width="8.85546875" style="1"/>
    <col min="4593" max="4593" width="15.28515625" style="1" customWidth="1"/>
    <col min="4594" max="4594" width="8.85546875" style="1"/>
    <col min="4595" max="4595" width="9" style="1" bestFit="1" customWidth="1"/>
    <col min="4596" max="4596" width="9.5703125" style="1" bestFit="1" customWidth="1"/>
    <col min="4597" max="4597" width="12.85546875" style="1" bestFit="1" customWidth="1"/>
    <col min="4598" max="4598" width="8.85546875" style="1"/>
    <col min="4599" max="4599" width="18.140625" style="1" bestFit="1" customWidth="1"/>
    <col min="4600" max="4848" width="8.85546875" style="1"/>
    <col min="4849" max="4849" width="15.28515625" style="1" customWidth="1"/>
    <col min="4850" max="4850" width="8.85546875" style="1"/>
    <col min="4851" max="4851" width="9" style="1" bestFit="1" customWidth="1"/>
    <col min="4852" max="4852" width="9.5703125" style="1" bestFit="1" customWidth="1"/>
    <col min="4853" max="4853" width="12.85546875" style="1" bestFit="1" customWidth="1"/>
    <col min="4854" max="4854" width="8.85546875" style="1"/>
    <col min="4855" max="4855" width="18.140625" style="1" bestFit="1" customWidth="1"/>
    <col min="4856" max="5104" width="8.85546875" style="1"/>
    <col min="5105" max="5105" width="15.28515625" style="1" customWidth="1"/>
    <col min="5106" max="5106" width="8.85546875" style="1"/>
    <col min="5107" max="5107" width="9" style="1" bestFit="1" customWidth="1"/>
    <col min="5108" max="5108" width="9.5703125" style="1" bestFit="1" customWidth="1"/>
    <col min="5109" max="5109" width="12.85546875" style="1" bestFit="1" customWidth="1"/>
    <col min="5110" max="5110" width="8.85546875" style="1"/>
    <col min="5111" max="5111" width="18.140625" style="1" bestFit="1" customWidth="1"/>
    <col min="5112" max="5360" width="8.85546875" style="1"/>
    <col min="5361" max="5361" width="15.28515625" style="1" customWidth="1"/>
    <col min="5362" max="5362" width="8.85546875" style="1"/>
    <col min="5363" max="5363" width="9" style="1" bestFit="1" customWidth="1"/>
    <col min="5364" max="5364" width="9.5703125" style="1" bestFit="1" customWidth="1"/>
    <col min="5365" max="5365" width="12.85546875" style="1" bestFit="1" customWidth="1"/>
    <col min="5366" max="5366" width="8.85546875" style="1"/>
    <col min="5367" max="5367" width="18.140625" style="1" bestFit="1" customWidth="1"/>
    <col min="5368" max="5616" width="8.85546875" style="1"/>
    <col min="5617" max="5617" width="15.28515625" style="1" customWidth="1"/>
    <col min="5618" max="5618" width="8.85546875" style="1"/>
    <col min="5619" max="5619" width="9" style="1" bestFit="1" customWidth="1"/>
    <col min="5620" max="5620" width="9.5703125" style="1" bestFit="1" customWidth="1"/>
    <col min="5621" max="5621" width="12.85546875" style="1" bestFit="1" customWidth="1"/>
    <col min="5622" max="5622" width="8.85546875" style="1"/>
    <col min="5623" max="5623" width="18.140625" style="1" bestFit="1" customWidth="1"/>
    <col min="5624" max="5872" width="8.85546875" style="1"/>
    <col min="5873" max="5873" width="15.28515625" style="1" customWidth="1"/>
    <col min="5874" max="5874" width="8.85546875" style="1"/>
    <col min="5875" max="5875" width="9" style="1" bestFit="1" customWidth="1"/>
    <col min="5876" max="5876" width="9.5703125" style="1" bestFit="1" customWidth="1"/>
    <col min="5877" max="5877" width="12.85546875" style="1" bestFit="1" customWidth="1"/>
    <col min="5878" max="5878" width="8.85546875" style="1"/>
    <col min="5879" max="5879" width="18.140625" style="1" bestFit="1" customWidth="1"/>
    <col min="5880" max="6128" width="8.85546875" style="1"/>
    <col min="6129" max="6129" width="15.28515625" style="1" customWidth="1"/>
    <col min="6130" max="6130" width="8.85546875" style="1"/>
    <col min="6131" max="6131" width="9" style="1" bestFit="1" customWidth="1"/>
    <col min="6132" max="6132" width="9.5703125" style="1" bestFit="1" customWidth="1"/>
    <col min="6133" max="6133" width="12.85546875" style="1" bestFit="1" customWidth="1"/>
    <col min="6134" max="6134" width="8.85546875" style="1"/>
    <col min="6135" max="6135" width="18.140625" style="1" bestFit="1" customWidth="1"/>
    <col min="6136" max="6384" width="8.85546875" style="1"/>
    <col min="6385" max="6385" width="15.28515625" style="1" customWidth="1"/>
    <col min="6386" max="6386" width="8.85546875" style="1"/>
    <col min="6387" max="6387" width="9" style="1" bestFit="1" customWidth="1"/>
    <col min="6388" max="6388" width="9.5703125" style="1" bestFit="1" customWidth="1"/>
    <col min="6389" max="6389" width="12.85546875" style="1" bestFit="1" customWidth="1"/>
    <col min="6390" max="6390" width="8.85546875" style="1"/>
    <col min="6391" max="6391" width="18.140625" style="1" bestFit="1" customWidth="1"/>
    <col min="6392" max="6640" width="8.85546875" style="1"/>
    <col min="6641" max="6641" width="15.28515625" style="1" customWidth="1"/>
    <col min="6642" max="6642" width="8.85546875" style="1"/>
    <col min="6643" max="6643" width="9" style="1" bestFit="1" customWidth="1"/>
    <col min="6644" max="6644" width="9.5703125" style="1" bestFit="1" customWidth="1"/>
    <col min="6645" max="6645" width="12.85546875" style="1" bestFit="1" customWidth="1"/>
    <col min="6646" max="6646" width="8.85546875" style="1"/>
    <col min="6647" max="6647" width="18.140625" style="1" bestFit="1" customWidth="1"/>
    <col min="6648" max="6896" width="8.85546875" style="1"/>
    <col min="6897" max="6897" width="15.28515625" style="1" customWidth="1"/>
    <col min="6898" max="6898" width="8.85546875" style="1"/>
    <col min="6899" max="6899" width="9" style="1" bestFit="1" customWidth="1"/>
    <col min="6900" max="6900" width="9.5703125" style="1" bestFit="1" customWidth="1"/>
    <col min="6901" max="6901" width="12.85546875" style="1" bestFit="1" customWidth="1"/>
    <col min="6902" max="6902" width="8.85546875" style="1"/>
    <col min="6903" max="6903" width="18.140625" style="1" bestFit="1" customWidth="1"/>
    <col min="6904" max="7152" width="8.85546875" style="1"/>
    <col min="7153" max="7153" width="15.28515625" style="1" customWidth="1"/>
    <col min="7154" max="7154" width="8.85546875" style="1"/>
    <col min="7155" max="7155" width="9" style="1" bestFit="1" customWidth="1"/>
    <col min="7156" max="7156" width="9.5703125" style="1" bestFit="1" customWidth="1"/>
    <col min="7157" max="7157" width="12.85546875" style="1" bestFit="1" customWidth="1"/>
    <col min="7158" max="7158" width="8.85546875" style="1"/>
    <col min="7159" max="7159" width="18.140625" style="1" bestFit="1" customWidth="1"/>
    <col min="7160" max="7408" width="8.85546875" style="1"/>
    <col min="7409" max="7409" width="15.28515625" style="1" customWidth="1"/>
    <col min="7410" max="7410" width="8.85546875" style="1"/>
    <col min="7411" max="7411" width="9" style="1" bestFit="1" customWidth="1"/>
    <col min="7412" max="7412" width="9.5703125" style="1" bestFit="1" customWidth="1"/>
    <col min="7413" max="7413" width="12.85546875" style="1" bestFit="1" customWidth="1"/>
    <col min="7414" max="7414" width="8.85546875" style="1"/>
    <col min="7415" max="7415" width="18.140625" style="1" bestFit="1" customWidth="1"/>
    <col min="7416" max="7664" width="8.85546875" style="1"/>
    <col min="7665" max="7665" width="15.28515625" style="1" customWidth="1"/>
    <col min="7666" max="7666" width="8.85546875" style="1"/>
    <col min="7667" max="7667" width="9" style="1" bestFit="1" customWidth="1"/>
    <col min="7668" max="7668" width="9.5703125" style="1" bestFit="1" customWidth="1"/>
    <col min="7669" max="7669" width="12.85546875" style="1" bestFit="1" customWidth="1"/>
    <col min="7670" max="7670" width="8.85546875" style="1"/>
    <col min="7671" max="7671" width="18.140625" style="1" bestFit="1" customWidth="1"/>
    <col min="7672" max="7920" width="8.85546875" style="1"/>
    <col min="7921" max="7921" width="15.28515625" style="1" customWidth="1"/>
    <col min="7922" max="7922" width="8.85546875" style="1"/>
    <col min="7923" max="7923" width="9" style="1" bestFit="1" customWidth="1"/>
    <col min="7924" max="7924" width="9.5703125" style="1" bestFit="1" customWidth="1"/>
    <col min="7925" max="7925" width="12.85546875" style="1" bestFit="1" customWidth="1"/>
    <col min="7926" max="7926" width="8.85546875" style="1"/>
    <col min="7927" max="7927" width="18.140625" style="1" bestFit="1" customWidth="1"/>
    <col min="7928" max="8176" width="8.85546875" style="1"/>
    <col min="8177" max="8177" width="15.28515625" style="1" customWidth="1"/>
    <col min="8178" max="8178" width="8.85546875" style="1"/>
    <col min="8179" max="8179" width="9" style="1" bestFit="1" customWidth="1"/>
    <col min="8180" max="8180" width="9.5703125" style="1" bestFit="1" customWidth="1"/>
    <col min="8181" max="8181" width="12.85546875" style="1" bestFit="1" customWidth="1"/>
    <col min="8182" max="8182" width="8.85546875" style="1"/>
    <col min="8183" max="8183" width="18.140625" style="1" bestFit="1" customWidth="1"/>
    <col min="8184" max="8432" width="8.85546875" style="1"/>
    <col min="8433" max="8433" width="15.28515625" style="1" customWidth="1"/>
    <col min="8434" max="8434" width="8.85546875" style="1"/>
    <col min="8435" max="8435" width="9" style="1" bestFit="1" customWidth="1"/>
    <col min="8436" max="8436" width="9.5703125" style="1" bestFit="1" customWidth="1"/>
    <col min="8437" max="8437" width="12.85546875" style="1" bestFit="1" customWidth="1"/>
    <col min="8438" max="8438" width="8.85546875" style="1"/>
    <col min="8439" max="8439" width="18.140625" style="1" bestFit="1" customWidth="1"/>
    <col min="8440" max="8688" width="8.85546875" style="1"/>
    <col min="8689" max="8689" width="15.28515625" style="1" customWidth="1"/>
    <col min="8690" max="8690" width="8.85546875" style="1"/>
    <col min="8691" max="8691" width="9" style="1" bestFit="1" customWidth="1"/>
    <col min="8692" max="8692" width="9.5703125" style="1" bestFit="1" customWidth="1"/>
    <col min="8693" max="8693" width="12.85546875" style="1" bestFit="1" customWidth="1"/>
    <col min="8694" max="8694" width="8.85546875" style="1"/>
    <col min="8695" max="8695" width="18.140625" style="1" bestFit="1" customWidth="1"/>
    <col min="8696" max="8944" width="8.85546875" style="1"/>
    <col min="8945" max="8945" width="15.28515625" style="1" customWidth="1"/>
    <col min="8946" max="8946" width="8.85546875" style="1"/>
    <col min="8947" max="8947" width="9" style="1" bestFit="1" customWidth="1"/>
    <col min="8948" max="8948" width="9.5703125" style="1" bestFit="1" customWidth="1"/>
    <col min="8949" max="8949" width="12.85546875" style="1" bestFit="1" customWidth="1"/>
    <col min="8950" max="8950" width="8.85546875" style="1"/>
    <col min="8951" max="8951" width="18.140625" style="1" bestFit="1" customWidth="1"/>
    <col min="8952" max="9200" width="8.85546875" style="1"/>
    <col min="9201" max="9201" width="15.28515625" style="1" customWidth="1"/>
    <col min="9202" max="9202" width="8.85546875" style="1"/>
    <col min="9203" max="9203" width="9" style="1" bestFit="1" customWidth="1"/>
    <col min="9204" max="9204" width="9.5703125" style="1" bestFit="1" customWidth="1"/>
    <col min="9205" max="9205" width="12.85546875" style="1" bestFit="1" customWidth="1"/>
    <col min="9206" max="9206" width="8.85546875" style="1"/>
    <col min="9207" max="9207" width="18.140625" style="1" bestFit="1" customWidth="1"/>
    <col min="9208" max="9456" width="8.85546875" style="1"/>
    <col min="9457" max="9457" width="15.28515625" style="1" customWidth="1"/>
    <col min="9458" max="9458" width="8.85546875" style="1"/>
    <col min="9459" max="9459" width="9" style="1" bestFit="1" customWidth="1"/>
    <col min="9460" max="9460" width="9.5703125" style="1" bestFit="1" customWidth="1"/>
    <col min="9461" max="9461" width="12.85546875" style="1" bestFit="1" customWidth="1"/>
    <col min="9462" max="9462" width="8.85546875" style="1"/>
    <col min="9463" max="9463" width="18.140625" style="1" bestFit="1" customWidth="1"/>
    <col min="9464" max="9712" width="8.85546875" style="1"/>
    <col min="9713" max="9713" width="15.28515625" style="1" customWidth="1"/>
    <col min="9714" max="9714" width="8.85546875" style="1"/>
    <col min="9715" max="9715" width="9" style="1" bestFit="1" customWidth="1"/>
    <col min="9716" max="9716" width="9.5703125" style="1" bestFit="1" customWidth="1"/>
    <col min="9717" max="9717" width="12.85546875" style="1" bestFit="1" customWidth="1"/>
    <col min="9718" max="9718" width="8.85546875" style="1"/>
    <col min="9719" max="9719" width="18.140625" style="1" bestFit="1" customWidth="1"/>
    <col min="9720" max="9968" width="8.85546875" style="1"/>
    <col min="9969" max="9969" width="15.28515625" style="1" customWidth="1"/>
    <col min="9970" max="9970" width="8.85546875" style="1"/>
    <col min="9971" max="9971" width="9" style="1" bestFit="1" customWidth="1"/>
    <col min="9972" max="9972" width="9.5703125" style="1" bestFit="1" customWidth="1"/>
    <col min="9973" max="9973" width="12.85546875" style="1" bestFit="1" customWidth="1"/>
    <col min="9974" max="9974" width="8.85546875" style="1"/>
    <col min="9975" max="9975" width="18.140625" style="1" bestFit="1" customWidth="1"/>
    <col min="9976" max="10224" width="8.85546875" style="1"/>
    <col min="10225" max="10225" width="15.28515625" style="1" customWidth="1"/>
    <col min="10226" max="10226" width="8.85546875" style="1"/>
    <col min="10227" max="10227" width="9" style="1" bestFit="1" customWidth="1"/>
    <col min="10228" max="10228" width="9.5703125" style="1" bestFit="1" customWidth="1"/>
    <col min="10229" max="10229" width="12.85546875" style="1" bestFit="1" customWidth="1"/>
    <col min="10230" max="10230" width="8.85546875" style="1"/>
    <col min="10231" max="10231" width="18.140625" style="1" bestFit="1" customWidth="1"/>
    <col min="10232" max="10480" width="8.85546875" style="1"/>
    <col min="10481" max="10481" width="15.28515625" style="1" customWidth="1"/>
    <col min="10482" max="10482" width="8.85546875" style="1"/>
    <col min="10483" max="10483" width="9" style="1" bestFit="1" customWidth="1"/>
    <col min="10484" max="10484" width="9.5703125" style="1" bestFit="1" customWidth="1"/>
    <col min="10485" max="10485" width="12.85546875" style="1" bestFit="1" customWidth="1"/>
    <col min="10486" max="10486" width="8.85546875" style="1"/>
    <col min="10487" max="10487" width="18.140625" style="1" bestFit="1" customWidth="1"/>
    <col min="10488" max="10736" width="8.85546875" style="1"/>
    <col min="10737" max="10737" width="15.28515625" style="1" customWidth="1"/>
    <col min="10738" max="10738" width="8.85546875" style="1"/>
    <col min="10739" max="10739" width="9" style="1" bestFit="1" customWidth="1"/>
    <col min="10740" max="10740" width="9.5703125" style="1" bestFit="1" customWidth="1"/>
    <col min="10741" max="10741" width="12.85546875" style="1" bestFit="1" customWidth="1"/>
    <col min="10742" max="10742" width="8.85546875" style="1"/>
    <col min="10743" max="10743" width="18.140625" style="1" bestFit="1" customWidth="1"/>
    <col min="10744" max="10992" width="8.85546875" style="1"/>
    <col min="10993" max="10993" width="15.28515625" style="1" customWidth="1"/>
    <col min="10994" max="10994" width="8.85546875" style="1"/>
    <col min="10995" max="10995" width="9" style="1" bestFit="1" customWidth="1"/>
    <col min="10996" max="10996" width="9.5703125" style="1" bestFit="1" customWidth="1"/>
    <col min="10997" max="10997" width="12.85546875" style="1" bestFit="1" customWidth="1"/>
    <col min="10998" max="10998" width="8.85546875" style="1"/>
    <col min="10999" max="10999" width="18.140625" style="1" bestFit="1" customWidth="1"/>
    <col min="11000" max="11248" width="8.85546875" style="1"/>
    <col min="11249" max="11249" width="15.28515625" style="1" customWidth="1"/>
    <col min="11250" max="11250" width="8.85546875" style="1"/>
    <col min="11251" max="11251" width="9" style="1" bestFit="1" customWidth="1"/>
    <col min="11252" max="11252" width="9.5703125" style="1" bestFit="1" customWidth="1"/>
    <col min="11253" max="11253" width="12.85546875" style="1" bestFit="1" customWidth="1"/>
    <col min="11254" max="11254" width="8.85546875" style="1"/>
    <col min="11255" max="11255" width="18.140625" style="1" bestFit="1" customWidth="1"/>
    <col min="11256" max="11504" width="8.85546875" style="1"/>
    <col min="11505" max="11505" width="15.28515625" style="1" customWidth="1"/>
    <col min="11506" max="11506" width="8.85546875" style="1"/>
    <col min="11507" max="11507" width="9" style="1" bestFit="1" customWidth="1"/>
    <col min="11508" max="11508" width="9.5703125" style="1" bestFit="1" customWidth="1"/>
    <col min="11509" max="11509" width="12.85546875" style="1" bestFit="1" customWidth="1"/>
    <col min="11510" max="11510" width="8.85546875" style="1"/>
    <col min="11511" max="11511" width="18.140625" style="1" bestFit="1" customWidth="1"/>
    <col min="11512" max="11760" width="8.85546875" style="1"/>
    <col min="11761" max="11761" width="15.28515625" style="1" customWidth="1"/>
    <col min="11762" max="11762" width="8.85546875" style="1"/>
    <col min="11763" max="11763" width="9" style="1" bestFit="1" customWidth="1"/>
    <col min="11764" max="11764" width="9.5703125" style="1" bestFit="1" customWidth="1"/>
    <col min="11765" max="11765" width="12.85546875" style="1" bestFit="1" customWidth="1"/>
    <col min="11766" max="11766" width="8.85546875" style="1"/>
    <col min="11767" max="11767" width="18.140625" style="1" bestFit="1" customWidth="1"/>
    <col min="11768" max="12016" width="8.85546875" style="1"/>
    <col min="12017" max="12017" width="15.28515625" style="1" customWidth="1"/>
    <col min="12018" max="12018" width="8.85546875" style="1"/>
    <col min="12019" max="12019" width="9" style="1" bestFit="1" customWidth="1"/>
    <col min="12020" max="12020" width="9.5703125" style="1" bestFit="1" customWidth="1"/>
    <col min="12021" max="12021" width="12.85546875" style="1" bestFit="1" customWidth="1"/>
    <col min="12022" max="12022" width="8.85546875" style="1"/>
    <col min="12023" max="12023" width="18.140625" style="1" bestFit="1" customWidth="1"/>
    <col min="12024" max="12272" width="8.85546875" style="1"/>
    <col min="12273" max="12273" width="15.28515625" style="1" customWidth="1"/>
    <col min="12274" max="12274" width="8.85546875" style="1"/>
    <col min="12275" max="12275" width="9" style="1" bestFit="1" customWidth="1"/>
    <col min="12276" max="12276" width="9.5703125" style="1" bestFit="1" customWidth="1"/>
    <col min="12277" max="12277" width="12.85546875" style="1" bestFit="1" customWidth="1"/>
    <col min="12278" max="12278" width="8.85546875" style="1"/>
    <col min="12279" max="12279" width="18.140625" style="1" bestFit="1" customWidth="1"/>
    <col min="12280" max="12528" width="8.85546875" style="1"/>
    <col min="12529" max="12529" width="15.28515625" style="1" customWidth="1"/>
    <col min="12530" max="12530" width="8.85546875" style="1"/>
    <col min="12531" max="12531" width="9" style="1" bestFit="1" customWidth="1"/>
    <col min="12532" max="12532" width="9.5703125" style="1" bestFit="1" customWidth="1"/>
    <col min="12533" max="12533" width="12.85546875" style="1" bestFit="1" customWidth="1"/>
    <col min="12534" max="12534" width="8.85546875" style="1"/>
    <col min="12535" max="12535" width="18.140625" style="1" bestFit="1" customWidth="1"/>
    <col min="12536" max="12784" width="8.85546875" style="1"/>
    <col min="12785" max="12785" width="15.28515625" style="1" customWidth="1"/>
    <col min="12786" max="12786" width="8.85546875" style="1"/>
    <col min="12787" max="12787" width="9" style="1" bestFit="1" customWidth="1"/>
    <col min="12788" max="12788" width="9.5703125" style="1" bestFit="1" customWidth="1"/>
    <col min="12789" max="12789" width="12.85546875" style="1" bestFit="1" customWidth="1"/>
    <col min="12790" max="12790" width="8.85546875" style="1"/>
    <col min="12791" max="12791" width="18.140625" style="1" bestFit="1" customWidth="1"/>
    <col min="12792" max="13040" width="8.85546875" style="1"/>
    <col min="13041" max="13041" width="15.28515625" style="1" customWidth="1"/>
    <col min="13042" max="13042" width="8.85546875" style="1"/>
    <col min="13043" max="13043" width="9" style="1" bestFit="1" customWidth="1"/>
    <col min="13044" max="13044" width="9.5703125" style="1" bestFit="1" customWidth="1"/>
    <col min="13045" max="13045" width="12.85546875" style="1" bestFit="1" customWidth="1"/>
    <col min="13046" max="13046" width="8.85546875" style="1"/>
    <col min="13047" max="13047" width="18.140625" style="1" bestFit="1" customWidth="1"/>
    <col min="13048" max="13296" width="8.85546875" style="1"/>
    <col min="13297" max="13297" width="15.28515625" style="1" customWidth="1"/>
    <col min="13298" max="13298" width="8.85546875" style="1"/>
    <col min="13299" max="13299" width="9" style="1" bestFit="1" customWidth="1"/>
    <col min="13300" max="13300" width="9.5703125" style="1" bestFit="1" customWidth="1"/>
    <col min="13301" max="13301" width="12.85546875" style="1" bestFit="1" customWidth="1"/>
    <col min="13302" max="13302" width="8.85546875" style="1"/>
    <col min="13303" max="13303" width="18.140625" style="1" bestFit="1" customWidth="1"/>
    <col min="13304" max="13552" width="8.85546875" style="1"/>
    <col min="13553" max="13553" width="15.28515625" style="1" customWidth="1"/>
    <col min="13554" max="13554" width="8.85546875" style="1"/>
    <col min="13555" max="13555" width="9" style="1" bestFit="1" customWidth="1"/>
    <col min="13556" max="13556" width="9.5703125" style="1" bestFit="1" customWidth="1"/>
    <col min="13557" max="13557" width="12.85546875" style="1" bestFit="1" customWidth="1"/>
    <col min="13558" max="13558" width="8.85546875" style="1"/>
    <col min="13559" max="13559" width="18.140625" style="1" bestFit="1" customWidth="1"/>
    <col min="13560" max="13808" width="8.85546875" style="1"/>
    <col min="13809" max="13809" width="15.28515625" style="1" customWidth="1"/>
    <col min="13810" max="13810" width="8.85546875" style="1"/>
    <col min="13811" max="13811" width="9" style="1" bestFit="1" customWidth="1"/>
    <col min="13812" max="13812" width="9.5703125" style="1" bestFit="1" customWidth="1"/>
    <col min="13813" max="13813" width="12.85546875" style="1" bestFit="1" customWidth="1"/>
    <col min="13814" max="13814" width="8.85546875" style="1"/>
    <col min="13815" max="13815" width="18.140625" style="1" bestFit="1" customWidth="1"/>
    <col min="13816" max="14064" width="8.85546875" style="1"/>
    <col min="14065" max="14065" width="15.28515625" style="1" customWidth="1"/>
    <col min="14066" max="14066" width="8.85546875" style="1"/>
    <col min="14067" max="14067" width="9" style="1" bestFit="1" customWidth="1"/>
    <col min="14068" max="14068" width="9.5703125" style="1" bestFit="1" customWidth="1"/>
    <col min="14069" max="14069" width="12.85546875" style="1" bestFit="1" customWidth="1"/>
    <col min="14070" max="14070" width="8.85546875" style="1"/>
    <col min="14071" max="14071" width="18.140625" style="1" bestFit="1" customWidth="1"/>
    <col min="14072" max="14320" width="8.85546875" style="1"/>
    <col min="14321" max="14321" width="15.28515625" style="1" customWidth="1"/>
    <col min="14322" max="14322" width="8.85546875" style="1"/>
    <col min="14323" max="14323" width="9" style="1" bestFit="1" customWidth="1"/>
    <col min="14324" max="14324" width="9.5703125" style="1" bestFit="1" customWidth="1"/>
    <col min="14325" max="14325" width="12.85546875" style="1" bestFit="1" customWidth="1"/>
    <col min="14326" max="14326" width="8.85546875" style="1"/>
    <col min="14327" max="14327" width="18.140625" style="1" bestFit="1" customWidth="1"/>
    <col min="14328" max="14576" width="8.85546875" style="1"/>
    <col min="14577" max="14577" width="15.28515625" style="1" customWidth="1"/>
    <col min="14578" max="14578" width="8.85546875" style="1"/>
    <col min="14579" max="14579" width="9" style="1" bestFit="1" customWidth="1"/>
    <col min="14580" max="14580" width="9.5703125" style="1" bestFit="1" customWidth="1"/>
    <col min="14581" max="14581" width="12.85546875" style="1" bestFit="1" customWidth="1"/>
    <col min="14582" max="14582" width="8.85546875" style="1"/>
    <col min="14583" max="14583" width="18.140625" style="1" bestFit="1" customWidth="1"/>
    <col min="14584" max="14832" width="8.85546875" style="1"/>
    <col min="14833" max="14833" width="15.28515625" style="1" customWidth="1"/>
    <col min="14834" max="14834" width="8.85546875" style="1"/>
    <col min="14835" max="14835" width="9" style="1" bestFit="1" customWidth="1"/>
    <col min="14836" max="14836" width="9.5703125" style="1" bestFit="1" customWidth="1"/>
    <col min="14837" max="14837" width="12.85546875" style="1" bestFit="1" customWidth="1"/>
    <col min="14838" max="14838" width="8.85546875" style="1"/>
    <col min="14839" max="14839" width="18.140625" style="1" bestFit="1" customWidth="1"/>
    <col min="14840" max="15088" width="8.85546875" style="1"/>
    <col min="15089" max="15089" width="15.28515625" style="1" customWidth="1"/>
    <col min="15090" max="15090" width="8.85546875" style="1"/>
    <col min="15091" max="15091" width="9" style="1" bestFit="1" customWidth="1"/>
    <col min="15092" max="15092" width="9.5703125" style="1" bestFit="1" customWidth="1"/>
    <col min="15093" max="15093" width="12.85546875" style="1" bestFit="1" customWidth="1"/>
    <col min="15094" max="15094" width="8.85546875" style="1"/>
    <col min="15095" max="15095" width="18.140625" style="1" bestFit="1" customWidth="1"/>
    <col min="15096" max="15344" width="8.85546875" style="1"/>
    <col min="15345" max="15345" width="15.28515625" style="1" customWidth="1"/>
    <col min="15346" max="15346" width="8.85546875" style="1"/>
    <col min="15347" max="15347" width="9" style="1" bestFit="1" customWidth="1"/>
    <col min="15348" max="15348" width="9.5703125" style="1" bestFit="1" customWidth="1"/>
    <col min="15349" max="15349" width="12.85546875" style="1" bestFit="1" customWidth="1"/>
    <col min="15350" max="15350" width="8.85546875" style="1"/>
    <col min="15351" max="15351" width="18.140625" style="1" bestFit="1" customWidth="1"/>
    <col min="15352" max="15600" width="8.85546875" style="1"/>
    <col min="15601" max="15601" width="15.28515625" style="1" customWidth="1"/>
    <col min="15602" max="15602" width="8.85546875" style="1"/>
    <col min="15603" max="15603" width="9" style="1" bestFit="1" customWidth="1"/>
    <col min="15604" max="15604" width="9.5703125" style="1" bestFit="1" customWidth="1"/>
    <col min="15605" max="15605" width="12.85546875" style="1" bestFit="1" customWidth="1"/>
    <col min="15606" max="15606" width="8.85546875" style="1"/>
    <col min="15607" max="15607" width="18.140625" style="1" bestFit="1" customWidth="1"/>
    <col min="15608" max="15856" width="8.85546875" style="1"/>
    <col min="15857" max="15857" width="15.28515625" style="1" customWidth="1"/>
    <col min="15858" max="15858" width="8.85546875" style="1"/>
    <col min="15859" max="15859" width="9" style="1" bestFit="1" customWidth="1"/>
    <col min="15860" max="15860" width="9.5703125" style="1" bestFit="1" customWidth="1"/>
    <col min="15861" max="15861" width="12.85546875" style="1" bestFit="1" customWidth="1"/>
    <col min="15862" max="15862" width="8.85546875" style="1"/>
    <col min="15863" max="15863" width="18.140625" style="1" bestFit="1" customWidth="1"/>
    <col min="15864" max="16112" width="8.85546875" style="1"/>
    <col min="16113" max="16113" width="15.28515625" style="1" customWidth="1"/>
    <col min="16114" max="16114" width="8.85546875" style="1"/>
    <col min="16115" max="16115" width="9" style="1" bestFit="1" customWidth="1"/>
    <col min="16116" max="16116" width="9.5703125" style="1" bestFit="1" customWidth="1"/>
    <col min="16117" max="16117" width="12.85546875" style="1" bestFit="1" customWidth="1"/>
    <col min="16118" max="16118" width="8.85546875" style="1"/>
    <col min="16119" max="16119" width="18.140625" style="1" bestFit="1" customWidth="1"/>
    <col min="16120" max="16362" width="8.85546875" style="1"/>
    <col min="16363" max="16384" width="8.85546875" style="1" customWidth="1"/>
  </cols>
  <sheetData>
    <row r="1" spans="1:34" ht="26.25" customHeight="1" x14ac:dyDescent="0.25">
      <c r="A1" s="63" t="s">
        <v>51</v>
      </c>
      <c r="B1" s="64"/>
      <c r="C1" s="63"/>
      <c r="D1" s="65" t="s">
        <v>54</v>
      </c>
      <c r="E1" s="66"/>
      <c r="F1" s="63"/>
      <c r="G1" s="63"/>
      <c r="H1" s="64"/>
      <c r="I1" s="63"/>
      <c r="J1" s="63"/>
      <c r="K1" s="63" t="s">
        <v>53</v>
      </c>
      <c r="L1" s="66"/>
      <c r="M1" s="46"/>
      <c r="N1" s="47"/>
      <c r="O1" s="48"/>
      <c r="P1" s="41"/>
      <c r="Q1" s="49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4" x14ac:dyDescent="0.25">
      <c r="A2" s="19"/>
      <c r="B2" s="19"/>
      <c r="C2" s="19"/>
      <c r="D2" s="19"/>
      <c r="E2" s="19"/>
      <c r="F2" s="19"/>
      <c r="G2" s="19"/>
      <c r="H2" s="19"/>
      <c r="I2" s="19"/>
      <c r="J2" s="27"/>
      <c r="K2" s="27"/>
      <c r="L2" s="27"/>
      <c r="M2" s="41"/>
      <c r="N2" s="41"/>
      <c r="O2" s="41"/>
      <c r="P2" s="41"/>
      <c r="Q2" s="41"/>
      <c r="R2" s="42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4" ht="21" x14ac:dyDescent="0.35">
      <c r="A3" s="20" t="s">
        <v>20</v>
      </c>
      <c r="B3" s="122"/>
      <c r="C3" s="21"/>
      <c r="D3" s="20" t="s">
        <v>21</v>
      </c>
      <c r="E3" s="122"/>
      <c r="F3" s="21"/>
      <c r="G3" s="22" t="s">
        <v>29</v>
      </c>
      <c r="H3" s="122"/>
      <c r="I3" s="23"/>
      <c r="J3" s="28" t="s">
        <v>0</v>
      </c>
      <c r="K3" s="28">
        <f>H3*B3*E3</f>
        <v>0</v>
      </c>
      <c r="L3" s="27"/>
      <c r="M3" s="41"/>
      <c r="N3" s="50"/>
      <c r="O3" s="5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x14ac:dyDescent="0.25">
      <c r="A4" s="19"/>
      <c r="B4" s="19"/>
      <c r="C4" s="19"/>
      <c r="D4" s="32">
        <v>1</v>
      </c>
      <c r="E4" s="32">
        <v>2</v>
      </c>
      <c r="F4" s="32">
        <v>3</v>
      </c>
      <c r="G4" s="32">
        <v>4</v>
      </c>
      <c r="H4" s="32">
        <v>5</v>
      </c>
      <c r="I4" s="32">
        <v>6</v>
      </c>
      <c r="J4" s="27"/>
      <c r="K4" s="27"/>
      <c r="L4" s="27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25.5" customHeight="1" x14ac:dyDescent="0.25">
      <c r="A5" s="24" t="s">
        <v>30</v>
      </c>
      <c r="B5" s="39" t="s">
        <v>20</v>
      </c>
      <c r="C5" s="40" t="s">
        <v>21</v>
      </c>
      <c r="D5" s="39" t="s">
        <v>1</v>
      </c>
      <c r="E5" s="39" t="s">
        <v>2</v>
      </c>
      <c r="F5" s="39" t="s">
        <v>3</v>
      </c>
      <c r="G5" s="39" t="s">
        <v>4</v>
      </c>
      <c r="H5" s="39" t="s">
        <v>5</v>
      </c>
      <c r="I5" s="39" t="s">
        <v>6</v>
      </c>
      <c r="J5" s="29" t="s">
        <v>7</v>
      </c>
      <c r="K5" s="29" t="s">
        <v>8</v>
      </c>
      <c r="L5" s="29"/>
      <c r="M5" s="52"/>
      <c r="N5" s="41" t="s">
        <v>31</v>
      </c>
      <c r="O5" s="53">
        <v>1</v>
      </c>
      <c r="P5" s="53">
        <v>2</v>
      </c>
      <c r="Q5" s="53">
        <v>3</v>
      </c>
      <c r="R5" s="53">
        <v>4</v>
      </c>
      <c r="S5" s="53">
        <v>5</v>
      </c>
      <c r="T5" s="53">
        <v>6</v>
      </c>
      <c r="U5" s="53">
        <v>7</v>
      </c>
      <c r="V5" s="53">
        <v>8</v>
      </c>
      <c r="W5" s="53">
        <v>9</v>
      </c>
      <c r="X5" s="53"/>
      <c r="Y5" s="41" t="s">
        <v>47</v>
      </c>
      <c r="Z5" s="53">
        <v>1</v>
      </c>
      <c r="AA5" s="53">
        <v>2</v>
      </c>
      <c r="AB5" s="53">
        <v>3</v>
      </c>
      <c r="AC5" s="53">
        <v>4</v>
      </c>
      <c r="AD5" s="53">
        <v>5</v>
      </c>
      <c r="AE5" s="53">
        <v>6</v>
      </c>
      <c r="AF5" s="41" t="s">
        <v>50</v>
      </c>
      <c r="AG5" s="41"/>
      <c r="AH5" s="41"/>
    </row>
    <row r="6" spans="1:34" ht="15.75" x14ac:dyDescent="0.25">
      <c r="A6" s="27" t="str">
        <f>CONCATENATE(B6,C6)</f>
        <v/>
      </c>
      <c r="B6" s="113"/>
      <c r="C6" s="113"/>
      <c r="D6" s="113"/>
      <c r="E6" s="113"/>
      <c r="F6" s="113"/>
      <c r="G6" s="114"/>
      <c r="H6" s="115"/>
      <c r="I6" s="115"/>
      <c r="J6" s="30">
        <f>SUM(D6:I6)</f>
        <v>0</v>
      </c>
      <c r="K6" s="31">
        <f>IF(J6&gt;0,AVERAGE(D6:I6), 0)</f>
        <v>0</v>
      </c>
      <c r="L6" s="31"/>
      <c r="M6" s="54"/>
      <c r="N6" s="41">
        <v>1</v>
      </c>
      <c r="O6" s="53" t="str">
        <f t="shared" ref="O6:W6" si="0">CONCATENATE($N$6,O5)</f>
        <v>11</v>
      </c>
      <c r="P6" s="53" t="str">
        <f t="shared" si="0"/>
        <v>12</v>
      </c>
      <c r="Q6" s="53" t="str">
        <f t="shared" si="0"/>
        <v>13</v>
      </c>
      <c r="R6" s="53" t="str">
        <f t="shared" si="0"/>
        <v>14</v>
      </c>
      <c r="S6" s="53" t="str">
        <f t="shared" si="0"/>
        <v>15</v>
      </c>
      <c r="T6" s="53" t="str">
        <f t="shared" si="0"/>
        <v>16</v>
      </c>
      <c r="U6" s="53" t="str">
        <f t="shared" si="0"/>
        <v>17</v>
      </c>
      <c r="V6" s="53" t="str">
        <f t="shared" si="0"/>
        <v>18</v>
      </c>
      <c r="W6" s="53" t="str">
        <f t="shared" si="0"/>
        <v>19</v>
      </c>
      <c r="X6" s="53"/>
      <c r="Y6" s="41">
        <v>1</v>
      </c>
      <c r="Z6" s="42">
        <f>SUMIFS($D$6:$D$86,$B$6:$B$86,Y6)</f>
        <v>0</v>
      </c>
      <c r="AA6" s="42">
        <f>SUMIFS($E$6:$E$86,$B$6:$B$86,Y6)</f>
        <v>0</v>
      </c>
      <c r="AB6" s="42">
        <f>SUMIFS($F$6:$F$86,$B$6:$B$86,Y6)</f>
        <v>0</v>
      </c>
      <c r="AC6" s="42">
        <f>SUMIFS($G$6:$G$86,$B$6:$B$86,Y6)</f>
        <v>0</v>
      </c>
      <c r="AD6" s="42">
        <f>SUMIFS($H$6:$H$86,$B$6:$B$86,Y6)</f>
        <v>0</v>
      </c>
      <c r="AE6" s="42">
        <f>SUMIFS($I$6:$I$86,$B$6:$B$86,Y6)</f>
        <v>0</v>
      </c>
      <c r="AF6" s="42">
        <f>SUM(Z6:AE6)</f>
        <v>0</v>
      </c>
      <c r="AG6" s="41"/>
      <c r="AH6" s="41"/>
    </row>
    <row r="7" spans="1:34" ht="15.75" x14ac:dyDescent="0.25">
      <c r="A7" s="27" t="str">
        <f t="shared" ref="A7:A70" si="1">CONCATENATE(B7,C7)</f>
        <v/>
      </c>
      <c r="B7" s="113"/>
      <c r="C7" s="113"/>
      <c r="D7" s="113"/>
      <c r="E7" s="113"/>
      <c r="F7" s="113"/>
      <c r="G7" s="114"/>
      <c r="H7" s="115"/>
      <c r="I7" s="115"/>
      <c r="J7" s="30">
        <f t="shared" ref="J7:J27" si="2">SUM(D7:I7)</f>
        <v>0</v>
      </c>
      <c r="K7" s="31">
        <f t="shared" ref="K7:K70" si="3">IF(J7&gt;0,AVERAGE(D7:I7), 0)</f>
        <v>0</v>
      </c>
      <c r="L7" s="31"/>
      <c r="M7" s="54"/>
      <c r="N7" s="41">
        <v>2</v>
      </c>
      <c r="O7" s="53" t="str">
        <f t="shared" ref="O7:W7" si="4">CONCATENATE($N$7,O5)</f>
        <v>21</v>
      </c>
      <c r="P7" s="53" t="str">
        <f t="shared" si="4"/>
        <v>22</v>
      </c>
      <c r="Q7" s="53" t="str">
        <f t="shared" si="4"/>
        <v>23</v>
      </c>
      <c r="R7" s="53" t="str">
        <f t="shared" si="4"/>
        <v>24</v>
      </c>
      <c r="S7" s="53" t="str">
        <f t="shared" si="4"/>
        <v>25</v>
      </c>
      <c r="T7" s="53" t="str">
        <f t="shared" si="4"/>
        <v>26</v>
      </c>
      <c r="U7" s="53" t="str">
        <f t="shared" si="4"/>
        <v>27</v>
      </c>
      <c r="V7" s="53" t="str">
        <f t="shared" si="4"/>
        <v>28</v>
      </c>
      <c r="W7" s="53" t="str">
        <f t="shared" si="4"/>
        <v>29</v>
      </c>
      <c r="X7" s="53"/>
      <c r="Y7" s="41">
        <v>2</v>
      </c>
      <c r="Z7" s="42">
        <f t="shared" ref="Z7:Z14" si="5">SUMIFS($D$6:$D$86,$B$6:$B$86,Y7)</f>
        <v>0</v>
      </c>
      <c r="AA7" s="42">
        <f t="shared" ref="AA7:AA14" si="6">SUMIFS($E$6:$E$86,$B$6:$B$86,Y7)</f>
        <v>0</v>
      </c>
      <c r="AB7" s="42">
        <f t="shared" ref="AB7:AB14" si="7">SUMIFS($F$6:$F$86,$B$6:$B$86,Y7)</f>
        <v>0</v>
      </c>
      <c r="AC7" s="42">
        <f t="shared" ref="AC7:AC14" si="8">SUMIFS($G$6:$G$86,$B$6:$B$86,Y7)</f>
        <v>0</v>
      </c>
      <c r="AD7" s="42">
        <f t="shared" ref="AD7:AD14" si="9">SUMIFS($H$6:$H$86,$B$6:$B$86,Y7)</f>
        <v>0</v>
      </c>
      <c r="AE7" s="42">
        <f t="shared" ref="AE7:AE14" si="10">SUMIFS($I$6:$I$86,$B$6:$B$86,Y7)</f>
        <v>0</v>
      </c>
      <c r="AF7" s="42">
        <f t="shared" ref="AF7:AF14" si="11">SUM(Z7:AE7)</f>
        <v>0</v>
      </c>
      <c r="AG7" s="41"/>
      <c r="AH7" s="41"/>
    </row>
    <row r="8" spans="1:34" ht="15.75" x14ac:dyDescent="0.25">
      <c r="A8" s="27" t="str">
        <f t="shared" si="1"/>
        <v/>
      </c>
      <c r="B8" s="113"/>
      <c r="C8" s="113"/>
      <c r="D8" s="113"/>
      <c r="E8" s="113"/>
      <c r="F8" s="113"/>
      <c r="G8" s="114"/>
      <c r="H8" s="115"/>
      <c r="I8" s="115"/>
      <c r="J8" s="30">
        <f t="shared" si="2"/>
        <v>0</v>
      </c>
      <c r="K8" s="31">
        <f t="shared" si="3"/>
        <v>0</v>
      </c>
      <c r="L8" s="31"/>
      <c r="M8" s="54"/>
      <c r="N8" s="41">
        <v>3</v>
      </c>
      <c r="O8" s="53" t="str">
        <f t="shared" ref="O8:W8" si="12">CONCATENATE($N$8,O5)</f>
        <v>31</v>
      </c>
      <c r="P8" s="53" t="str">
        <f t="shared" si="12"/>
        <v>32</v>
      </c>
      <c r="Q8" s="53" t="str">
        <f t="shared" si="12"/>
        <v>33</v>
      </c>
      <c r="R8" s="53" t="str">
        <f t="shared" si="12"/>
        <v>34</v>
      </c>
      <c r="S8" s="53" t="str">
        <f t="shared" si="12"/>
        <v>35</v>
      </c>
      <c r="T8" s="53" t="str">
        <f t="shared" si="12"/>
        <v>36</v>
      </c>
      <c r="U8" s="53" t="str">
        <f t="shared" si="12"/>
        <v>37</v>
      </c>
      <c r="V8" s="53" t="str">
        <f t="shared" si="12"/>
        <v>38</v>
      </c>
      <c r="W8" s="53" t="str">
        <f t="shared" si="12"/>
        <v>39</v>
      </c>
      <c r="X8" s="53"/>
      <c r="Y8" s="41">
        <v>3</v>
      </c>
      <c r="Z8" s="42">
        <f t="shared" si="5"/>
        <v>0</v>
      </c>
      <c r="AA8" s="42">
        <f t="shared" si="6"/>
        <v>0</v>
      </c>
      <c r="AB8" s="42">
        <f t="shared" si="7"/>
        <v>0</v>
      </c>
      <c r="AC8" s="42">
        <f t="shared" si="8"/>
        <v>0</v>
      </c>
      <c r="AD8" s="42">
        <f t="shared" si="9"/>
        <v>0</v>
      </c>
      <c r="AE8" s="42">
        <f t="shared" si="10"/>
        <v>0</v>
      </c>
      <c r="AF8" s="42">
        <f t="shared" si="11"/>
        <v>0</v>
      </c>
      <c r="AG8" s="41"/>
      <c r="AH8" s="41"/>
    </row>
    <row r="9" spans="1:34" ht="15.75" x14ac:dyDescent="0.25">
      <c r="A9" s="27" t="str">
        <f t="shared" si="1"/>
        <v/>
      </c>
      <c r="B9" s="113"/>
      <c r="C9" s="113"/>
      <c r="D9" s="113"/>
      <c r="E9" s="113"/>
      <c r="F9" s="113"/>
      <c r="G9" s="114"/>
      <c r="H9" s="115"/>
      <c r="I9" s="115"/>
      <c r="J9" s="30">
        <f t="shared" si="2"/>
        <v>0</v>
      </c>
      <c r="K9" s="31">
        <f t="shared" si="3"/>
        <v>0</v>
      </c>
      <c r="L9" s="31"/>
      <c r="M9" s="54"/>
      <c r="N9" s="41">
        <v>4</v>
      </c>
      <c r="O9" s="53" t="str">
        <f t="shared" ref="O9:W9" si="13">CONCATENATE($N$9,O5)</f>
        <v>41</v>
      </c>
      <c r="P9" s="53" t="str">
        <f t="shared" si="13"/>
        <v>42</v>
      </c>
      <c r="Q9" s="53" t="str">
        <f t="shared" si="13"/>
        <v>43</v>
      </c>
      <c r="R9" s="53" t="str">
        <f t="shared" si="13"/>
        <v>44</v>
      </c>
      <c r="S9" s="53" t="str">
        <f t="shared" si="13"/>
        <v>45</v>
      </c>
      <c r="T9" s="53" t="str">
        <f t="shared" si="13"/>
        <v>46</v>
      </c>
      <c r="U9" s="53" t="str">
        <f t="shared" si="13"/>
        <v>47</v>
      </c>
      <c r="V9" s="53" t="str">
        <f t="shared" si="13"/>
        <v>48</v>
      </c>
      <c r="W9" s="53" t="str">
        <f t="shared" si="13"/>
        <v>49</v>
      </c>
      <c r="X9" s="53"/>
      <c r="Y9" s="41">
        <v>4</v>
      </c>
      <c r="Z9" s="42">
        <f t="shared" si="5"/>
        <v>0</v>
      </c>
      <c r="AA9" s="42">
        <f t="shared" si="6"/>
        <v>0</v>
      </c>
      <c r="AB9" s="42">
        <f t="shared" si="7"/>
        <v>0</v>
      </c>
      <c r="AC9" s="42">
        <f t="shared" si="8"/>
        <v>0</v>
      </c>
      <c r="AD9" s="42">
        <f t="shared" si="9"/>
        <v>0</v>
      </c>
      <c r="AE9" s="42">
        <f t="shared" si="10"/>
        <v>0</v>
      </c>
      <c r="AF9" s="42">
        <f t="shared" si="11"/>
        <v>0</v>
      </c>
      <c r="AG9" s="41"/>
      <c r="AH9" s="41"/>
    </row>
    <row r="10" spans="1:34" ht="15.75" x14ac:dyDescent="0.25">
      <c r="A10" s="27" t="str">
        <f t="shared" si="1"/>
        <v/>
      </c>
      <c r="B10" s="113"/>
      <c r="C10" s="113"/>
      <c r="D10" s="113"/>
      <c r="E10" s="113"/>
      <c r="F10" s="113"/>
      <c r="G10" s="114"/>
      <c r="H10" s="115"/>
      <c r="I10" s="115"/>
      <c r="J10" s="30">
        <f t="shared" si="2"/>
        <v>0</v>
      </c>
      <c r="K10" s="31">
        <f t="shared" si="3"/>
        <v>0</v>
      </c>
      <c r="L10" s="31"/>
      <c r="M10" s="54"/>
      <c r="N10" s="41">
        <v>5</v>
      </c>
      <c r="O10" s="53" t="str">
        <f t="shared" ref="O10:W10" si="14">CONCATENATE($N$10,O5)</f>
        <v>51</v>
      </c>
      <c r="P10" s="53" t="str">
        <f t="shared" si="14"/>
        <v>52</v>
      </c>
      <c r="Q10" s="53" t="str">
        <f t="shared" si="14"/>
        <v>53</v>
      </c>
      <c r="R10" s="53" t="str">
        <f t="shared" si="14"/>
        <v>54</v>
      </c>
      <c r="S10" s="53" t="str">
        <f t="shared" si="14"/>
        <v>55</v>
      </c>
      <c r="T10" s="53" t="str">
        <f t="shared" si="14"/>
        <v>56</v>
      </c>
      <c r="U10" s="53" t="str">
        <f t="shared" si="14"/>
        <v>57</v>
      </c>
      <c r="V10" s="53" t="str">
        <f t="shared" si="14"/>
        <v>58</v>
      </c>
      <c r="W10" s="53" t="str">
        <f t="shared" si="14"/>
        <v>59</v>
      </c>
      <c r="X10" s="53"/>
      <c r="Y10" s="41">
        <v>5</v>
      </c>
      <c r="Z10" s="42">
        <f t="shared" si="5"/>
        <v>0</v>
      </c>
      <c r="AA10" s="42">
        <f t="shared" si="6"/>
        <v>0</v>
      </c>
      <c r="AB10" s="42">
        <f t="shared" si="7"/>
        <v>0</v>
      </c>
      <c r="AC10" s="42">
        <f t="shared" si="8"/>
        <v>0</v>
      </c>
      <c r="AD10" s="42">
        <f t="shared" si="9"/>
        <v>0</v>
      </c>
      <c r="AE10" s="42">
        <f t="shared" si="10"/>
        <v>0</v>
      </c>
      <c r="AF10" s="42">
        <f t="shared" si="11"/>
        <v>0</v>
      </c>
      <c r="AG10" s="41"/>
      <c r="AH10" s="41"/>
    </row>
    <row r="11" spans="1:34" ht="15.75" x14ac:dyDescent="0.25">
      <c r="A11" s="27" t="str">
        <f t="shared" si="1"/>
        <v/>
      </c>
      <c r="B11" s="113"/>
      <c r="C11" s="113"/>
      <c r="D11" s="113"/>
      <c r="E11" s="113"/>
      <c r="F11" s="113"/>
      <c r="G11" s="114"/>
      <c r="H11" s="115"/>
      <c r="I11" s="115"/>
      <c r="J11" s="30">
        <f t="shared" si="2"/>
        <v>0</v>
      </c>
      <c r="K11" s="31">
        <f t="shared" si="3"/>
        <v>0</v>
      </c>
      <c r="L11" s="31"/>
      <c r="M11" s="54"/>
      <c r="N11" s="41">
        <v>6</v>
      </c>
      <c r="O11" s="53" t="str">
        <f t="shared" ref="O11:W11" si="15">CONCATENATE($N$11,O5)</f>
        <v>61</v>
      </c>
      <c r="P11" s="53" t="str">
        <f t="shared" si="15"/>
        <v>62</v>
      </c>
      <c r="Q11" s="53" t="str">
        <f t="shared" si="15"/>
        <v>63</v>
      </c>
      <c r="R11" s="53" t="str">
        <f t="shared" si="15"/>
        <v>64</v>
      </c>
      <c r="S11" s="53" t="str">
        <f t="shared" si="15"/>
        <v>65</v>
      </c>
      <c r="T11" s="53" t="str">
        <f t="shared" si="15"/>
        <v>66</v>
      </c>
      <c r="U11" s="53" t="str">
        <f t="shared" si="15"/>
        <v>67</v>
      </c>
      <c r="V11" s="53" t="str">
        <f t="shared" si="15"/>
        <v>68</v>
      </c>
      <c r="W11" s="53" t="str">
        <f t="shared" si="15"/>
        <v>69</v>
      </c>
      <c r="X11" s="53"/>
      <c r="Y11" s="41">
        <v>6</v>
      </c>
      <c r="Z11" s="42">
        <f t="shared" si="5"/>
        <v>0</v>
      </c>
      <c r="AA11" s="42">
        <f t="shared" si="6"/>
        <v>0</v>
      </c>
      <c r="AB11" s="42">
        <f t="shared" si="7"/>
        <v>0</v>
      </c>
      <c r="AC11" s="42">
        <f t="shared" si="8"/>
        <v>0</v>
      </c>
      <c r="AD11" s="42">
        <f t="shared" si="9"/>
        <v>0</v>
      </c>
      <c r="AE11" s="42">
        <f t="shared" si="10"/>
        <v>0</v>
      </c>
      <c r="AF11" s="42">
        <f t="shared" si="11"/>
        <v>0</v>
      </c>
      <c r="AG11" s="41"/>
      <c r="AH11" s="41"/>
    </row>
    <row r="12" spans="1:34" ht="15.75" x14ac:dyDescent="0.25">
      <c r="A12" s="27" t="str">
        <f t="shared" si="1"/>
        <v/>
      </c>
      <c r="B12" s="113"/>
      <c r="C12" s="113"/>
      <c r="D12" s="113"/>
      <c r="E12" s="113"/>
      <c r="F12" s="113"/>
      <c r="G12" s="114"/>
      <c r="H12" s="115"/>
      <c r="I12" s="115"/>
      <c r="J12" s="30">
        <f t="shared" si="2"/>
        <v>0</v>
      </c>
      <c r="K12" s="31">
        <f t="shared" si="3"/>
        <v>0</v>
      </c>
      <c r="L12" s="31"/>
      <c r="M12" s="54"/>
      <c r="N12" s="41">
        <v>7</v>
      </c>
      <c r="O12" s="53" t="str">
        <f t="shared" ref="O12:W12" si="16">CONCATENATE($N$12,O5)</f>
        <v>71</v>
      </c>
      <c r="P12" s="53" t="str">
        <f t="shared" si="16"/>
        <v>72</v>
      </c>
      <c r="Q12" s="53" t="str">
        <f t="shared" si="16"/>
        <v>73</v>
      </c>
      <c r="R12" s="53" t="str">
        <f t="shared" si="16"/>
        <v>74</v>
      </c>
      <c r="S12" s="53" t="str">
        <f t="shared" si="16"/>
        <v>75</v>
      </c>
      <c r="T12" s="53" t="str">
        <f t="shared" si="16"/>
        <v>76</v>
      </c>
      <c r="U12" s="53" t="str">
        <f t="shared" si="16"/>
        <v>77</v>
      </c>
      <c r="V12" s="53" t="str">
        <f t="shared" si="16"/>
        <v>78</v>
      </c>
      <c r="W12" s="53" t="str">
        <f t="shared" si="16"/>
        <v>79</v>
      </c>
      <c r="X12" s="53"/>
      <c r="Y12" s="41">
        <v>7</v>
      </c>
      <c r="Z12" s="42">
        <f t="shared" si="5"/>
        <v>0</v>
      </c>
      <c r="AA12" s="42">
        <f t="shared" si="6"/>
        <v>0</v>
      </c>
      <c r="AB12" s="42">
        <f t="shared" si="7"/>
        <v>0</v>
      </c>
      <c r="AC12" s="42">
        <f t="shared" si="8"/>
        <v>0</v>
      </c>
      <c r="AD12" s="42">
        <f t="shared" si="9"/>
        <v>0</v>
      </c>
      <c r="AE12" s="42">
        <f t="shared" si="10"/>
        <v>0</v>
      </c>
      <c r="AF12" s="42">
        <f t="shared" si="11"/>
        <v>0</v>
      </c>
      <c r="AG12" s="41"/>
      <c r="AH12" s="41"/>
    </row>
    <row r="13" spans="1:34" ht="15.75" x14ac:dyDescent="0.25">
      <c r="A13" s="27" t="str">
        <f t="shared" si="1"/>
        <v/>
      </c>
      <c r="B13" s="113"/>
      <c r="C13" s="113"/>
      <c r="D13" s="113"/>
      <c r="E13" s="113"/>
      <c r="F13" s="113"/>
      <c r="G13" s="114"/>
      <c r="H13" s="115"/>
      <c r="I13" s="115"/>
      <c r="J13" s="30">
        <f t="shared" si="2"/>
        <v>0</v>
      </c>
      <c r="K13" s="31">
        <f t="shared" si="3"/>
        <v>0</v>
      </c>
      <c r="L13" s="31"/>
      <c r="M13" s="54"/>
      <c r="N13" s="41">
        <v>8</v>
      </c>
      <c r="O13" s="53" t="str">
        <f t="shared" ref="O13:W13" si="17">CONCATENATE($N$13,O5)</f>
        <v>81</v>
      </c>
      <c r="P13" s="53" t="str">
        <f t="shared" si="17"/>
        <v>82</v>
      </c>
      <c r="Q13" s="53" t="str">
        <f t="shared" si="17"/>
        <v>83</v>
      </c>
      <c r="R13" s="53" t="str">
        <f t="shared" si="17"/>
        <v>84</v>
      </c>
      <c r="S13" s="53" t="str">
        <f t="shared" si="17"/>
        <v>85</v>
      </c>
      <c r="T13" s="53" t="str">
        <f t="shared" si="17"/>
        <v>86</v>
      </c>
      <c r="U13" s="53" t="str">
        <f t="shared" si="17"/>
        <v>87</v>
      </c>
      <c r="V13" s="53" t="str">
        <f t="shared" si="17"/>
        <v>88</v>
      </c>
      <c r="W13" s="53" t="str">
        <f t="shared" si="17"/>
        <v>89</v>
      </c>
      <c r="X13" s="53"/>
      <c r="Y13" s="41">
        <v>8</v>
      </c>
      <c r="Z13" s="42">
        <f t="shared" si="5"/>
        <v>0</v>
      </c>
      <c r="AA13" s="42">
        <f t="shared" si="6"/>
        <v>0</v>
      </c>
      <c r="AB13" s="42">
        <f t="shared" si="7"/>
        <v>0</v>
      </c>
      <c r="AC13" s="42">
        <f t="shared" si="8"/>
        <v>0</v>
      </c>
      <c r="AD13" s="42">
        <f t="shared" si="9"/>
        <v>0</v>
      </c>
      <c r="AE13" s="42">
        <f t="shared" si="10"/>
        <v>0</v>
      </c>
      <c r="AF13" s="42">
        <f t="shared" si="11"/>
        <v>0</v>
      </c>
      <c r="AG13" s="41"/>
      <c r="AH13" s="41"/>
    </row>
    <row r="14" spans="1:34" ht="15.75" x14ac:dyDescent="0.25">
      <c r="A14" s="27" t="str">
        <f t="shared" si="1"/>
        <v/>
      </c>
      <c r="B14" s="113"/>
      <c r="C14" s="113"/>
      <c r="D14" s="113"/>
      <c r="E14" s="113"/>
      <c r="F14" s="113"/>
      <c r="G14" s="114"/>
      <c r="H14" s="115"/>
      <c r="I14" s="115"/>
      <c r="J14" s="30">
        <f t="shared" si="2"/>
        <v>0</v>
      </c>
      <c r="K14" s="31">
        <f t="shared" si="3"/>
        <v>0</v>
      </c>
      <c r="L14" s="31"/>
      <c r="M14" s="54"/>
      <c r="N14" s="41">
        <v>9</v>
      </c>
      <c r="O14" s="53" t="str">
        <f t="shared" ref="O14:W14" si="18">CONCATENATE($N$14,O5)</f>
        <v>91</v>
      </c>
      <c r="P14" s="53" t="str">
        <f t="shared" si="18"/>
        <v>92</v>
      </c>
      <c r="Q14" s="53" t="str">
        <f t="shared" si="18"/>
        <v>93</v>
      </c>
      <c r="R14" s="53" t="str">
        <f t="shared" si="18"/>
        <v>94</v>
      </c>
      <c r="S14" s="53" t="str">
        <f t="shared" si="18"/>
        <v>95</v>
      </c>
      <c r="T14" s="53" t="str">
        <f t="shared" si="18"/>
        <v>96</v>
      </c>
      <c r="U14" s="53" t="str">
        <f t="shared" si="18"/>
        <v>97</v>
      </c>
      <c r="V14" s="53" t="str">
        <f t="shared" si="18"/>
        <v>98</v>
      </c>
      <c r="W14" s="53" t="str">
        <f t="shared" si="18"/>
        <v>99</v>
      </c>
      <c r="X14" s="53"/>
      <c r="Y14" s="41">
        <v>9</v>
      </c>
      <c r="Z14" s="42">
        <f t="shared" si="5"/>
        <v>0</v>
      </c>
      <c r="AA14" s="42">
        <f t="shared" si="6"/>
        <v>0</v>
      </c>
      <c r="AB14" s="42">
        <f t="shared" si="7"/>
        <v>0</v>
      </c>
      <c r="AC14" s="42">
        <f t="shared" si="8"/>
        <v>0</v>
      </c>
      <c r="AD14" s="42">
        <f t="shared" si="9"/>
        <v>0</v>
      </c>
      <c r="AE14" s="42">
        <f t="shared" si="10"/>
        <v>0</v>
      </c>
      <c r="AF14" s="42">
        <f t="shared" si="11"/>
        <v>0</v>
      </c>
      <c r="AG14" s="41"/>
      <c r="AH14" s="41"/>
    </row>
    <row r="15" spans="1:34" ht="15.75" x14ac:dyDescent="0.25">
      <c r="A15" s="27" t="str">
        <f t="shared" si="1"/>
        <v/>
      </c>
      <c r="B15" s="116"/>
      <c r="C15" s="116"/>
      <c r="D15" s="116"/>
      <c r="E15" s="114"/>
      <c r="F15" s="114"/>
      <c r="G15" s="114"/>
      <c r="H15" s="115"/>
      <c r="I15" s="115"/>
      <c r="J15" s="30">
        <f t="shared" si="2"/>
        <v>0</v>
      </c>
      <c r="K15" s="31">
        <f t="shared" si="3"/>
        <v>0</v>
      </c>
      <c r="L15" s="31"/>
      <c r="M15" s="54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75" t="s">
        <v>48</v>
      </c>
      <c r="Z15" s="43">
        <f>SUM(Z6:Z14)</f>
        <v>0</v>
      </c>
      <c r="AA15" s="43">
        <f t="shared" ref="AA15:AE15" si="19">SUM(AA6:AA14)</f>
        <v>0</v>
      </c>
      <c r="AB15" s="43">
        <f t="shared" si="19"/>
        <v>0</v>
      </c>
      <c r="AC15" s="43">
        <f t="shared" si="19"/>
        <v>0</v>
      </c>
      <c r="AD15" s="43">
        <f t="shared" si="19"/>
        <v>0</v>
      </c>
      <c r="AE15" s="43">
        <f t="shared" si="19"/>
        <v>0</v>
      </c>
      <c r="AF15" s="42">
        <f>SUM(Z15:AE15)</f>
        <v>0</v>
      </c>
      <c r="AG15" s="41"/>
      <c r="AH15" s="41"/>
    </row>
    <row r="16" spans="1:34" ht="15.75" x14ac:dyDescent="0.25">
      <c r="A16" s="27" t="str">
        <f t="shared" si="1"/>
        <v/>
      </c>
      <c r="B16" s="116"/>
      <c r="C16" s="116"/>
      <c r="D16" s="116"/>
      <c r="E16" s="114"/>
      <c r="F16" s="114"/>
      <c r="G16" s="114"/>
      <c r="H16" s="115"/>
      <c r="I16" s="115"/>
      <c r="J16" s="30">
        <f t="shared" si="2"/>
        <v>0</v>
      </c>
      <c r="K16" s="31">
        <f t="shared" si="3"/>
        <v>0</v>
      </c>
      <c r="L16" s="31"/>
      <c r="M16" s="54"/>
      <c r="N16" s="41"/>
      <c r="O16" s="41"/>
      <c r="P16" s="41"/>
      <c r="Q16" s="41"/>
      <c r="R16" s="55"/>
      <c r="S16" s="53"/>
      <c r="T16" s="55"/>
      <c r="U16" s="41"/>
      <c r="V16" s="41"/>
      <c r="W16" s="41"/>
      <c r="X16" s="53"/>
      <c r="Y16" s="52" t="s">
        <v>49</v>
      </c>
      <c r="Z16" s="76">
        <f>SUMSQ(Z6:Z14)</f>
        <v>0</v>
      </c>
      <c r="AA16" s="76">
        <f t="shared" ref="AA16:AE16" si="20">SUMSQ(AA6:AA14)</f>
        <v>0</v>
      </c>
      <c r="AB16" s="76">
        <f t="shared" si="20"/>
        <v>0</v>
      </c>
      <c r="AC16" s="76">
        <f t="shared" si="20"/>
        <v>0</v>
      </c>
      <c r="AD16" s="76">
        <f t="shared" si="20"/>
        <v>0</v>
      </c>
      <c r="AE16" s="76">
        <f t="shared" si="20"/>
        <v>0</v>
      </c>
      <c r="AF16" s="60">
        <f>SUM(Z16:AE16)</f>
        <v>0</v>
      </c>
      <c r="AG16" s="41"/>
      <c r="AH16" s="41"/>
    </row>
    <row r="17" spans="1:34" ht="15.75" x14ac:dyDescent="0.25">
      <c r="A17" s="27" t="str">
        <f t="shared" si="1"/>
        <v/>
      </c>
      <c r="B17" s="116"/>
      <c r="C17" s="116"/>
      <c r="D17" s="116"/>
      <c r="E17" s="114"/>
      <c r="F17" s="114"/>
      <c r="G17" s="114"/>
      <c r="H17" s="115"/>
      <c r="I17" s="115"/>
      <c r="J17" s="30">
        <f t="shared" si="2"/>
        <v>0</v>
      </c>
      <c r="K17" s="31">
        <f t="shared" si="3"/>
        <v>0</v>
      </c>
      <c r="L17" s="31"/>
      <c r="M17" s="54"/>
      <c r="N17" s="41" t="s">
        <v>31</v>
      </c>
      <c r="O17" s="41">
        <v>1</v>
      </c>
      <c r="P17" s="41">
        <v>2</v>
      </c>
      <c r="Q17" s="41">
        <v>3</v>
      </c>
      <c r="R17" s="41">
        <v>4</v>
      </c>
      <c r="S17" s="41">
        <v>5</v>
      </c>
      <c r="T17" s="41">
        <v>6</v>
      </c>
      <c r="U17" s="41">
        <v>7</v>
      </c>
      <c r="V17" s="41">
        <v>8</v>
      </c>
      <c r="W17" s="41">
        <v>9</v>
      </c>
      <c r="X17" s="41" t="s">
        <v>25</v>
      </c>
      <c r="Y17" s="41" t="s">
        <v>24</v>
      </c>
      <c r="Z17" s="55"/>
      <c r="AA17" s="56"/>
      <c r="AB17" s="55"/>
      <c r="AC17" s="41"/>
      <c r="AD17" s="41"/>
      <c r="AE17" s="41"/>
      <c r="AF17" s="41"/>
      <c r="AG17" s="41"/>
      <c r="AH17" s="41"/>
    </row>
    <row r="18" spans="1:34" x14ac:dyDescent="0.25">
      <c r="A18" s="27" t="str">
        <f t="shared" si="1"/>
        <v/>
      </c>
      <c r="B18" s="116"/>
      <c r="C18" s="116"/>
      <c r="D18" s="116"/>
      <c r="E18" s="114"/>
      <c r="F18" s="114"/>
      <c r="G18" s="114"/>
      <c r="H18" s="117"/>
      <c r="I18" s="117"/>
      <c r="J18" s="30">
        <f t="shared" si="2"/>
        <v>0</v>
      </c>
      <c r="K18" s="31">
        <f t="shared" si="3"/>
        <v>0</v>
      </c>
      <c r="L18" s="31"/>
      <c r="M18" s="54"/>
      <c r="N18" s="41">
        <v>1</v>
      </c>
      <c r="O18" s="41" t="str">
        <f>IF(ISNA(VLOOKUP(O6,$A$6:$J$41,10,FALSE))=TRUE, " ",VLOOKUP(O6,$A$6:$J$41,10,FALSE))</f>
        <v xml:space="preserve"> </v>
      </c>
      <c r="P18" s="41" t="str">
        <f t="shared" ref="P18:W18" si="21">IF(ISNA(VLOOKUP(P6,$A$6:$J$41,10,FALSE))=TRUE, " ",VLOOKUP(P6,$A$6:$J$41,10,FALSE))</f>
        <v xml:space="preserve"> </v>
      </c>
      <c r="Q18" s="41" t="str">
        <f t="shared" si="21"/>
        <v xml:space="preserve"> </v>
      </c>
      <c r="R18" s="41" t="str">
        <f t="shared" si="21"/>
        <v xml:space="preserve"> </v>
      </c>
      <c r="S18" s="41" t="str">
        <f t="shared" si="21"/>
        <v xml:space="preserve"> </v>
      </c>
      <c r="T18" s="41" t="str">
        <f t="shared" si="21"/>
        <v xml:space="preserve"> </v>
      </c>
      <c r="U18" s="41" t="str">
        <f t="shared" si="21"/>
        <v xml:space="preserve"> </v>
      </c>
      <c r="V18" s="41" t="str">
        <f t="shared" si="21"/>
        <v xml:space="preserve"> </v>
      </c>
      <c r="W18" s="41" t="str">
        <f t="shared" si="21"/>
        <v xml:space="preserve"> </v>
      </c>
      <c r="X18" s="41">
        <f>SUM(O18:W18)</f>
        <v>0</v>
      </c>
      <c r="Y18" s="41">
        <f>SUMSQ(X18)</f>
        <v>0</v>
      </c>
      <c r="Z18" s="55"/>
      <c r="AA18" s="41"/>
      <c r="AB18" s="55"/>
      <c r="AC18" s="41"/>
      <c r="AD18" s="41"/>
      <c r="AE18" s="41"/>
      <c r="AF18" s="41"/>
      <c r="AG18" s="41"/>
      <c r="AH18" s="41"/>
    </row>
    <row r="19" spans="1:34" x14ac:dyDescent="0.25">
      <c r="A19" s="27" t="str">
        <f t="shared" si="1"/>
        <v/>
      </c>
      <c r="B19" s="116"/>
      <c r="C19" s="116"/>
      <c r="D19" s="116"/>
      <c r="E19" s="114"/>
      <c r="F19" s="114"/>
      <c r="G19" s="114"/>
      <c r="H19" s="117"/>
      <c r="I19" s="117"/>
      <c r="J19" s="30">
        <f t="shared" si="2"/>
        <v>0</v>
      </c>
      <c r="K19" s="31">
        <f t="shared" si="3"/>
        <v>0</v>
      </c>
      <c r="L19" s="31"/>
      <c r="M19" s="54"/>
      <c r="N19" s="41">
        <v>2</v>
      </c>
      <c r="O19" s="41" t="str">
        <f t="shared" ref="O19:W19" si="22">IF(ISNA(VLOOKUP(O7,$A$6:$J$41,10,FALSE))=TRUE, " ",VLOOKUP(O7,$A$6:$J$41,10,FALSE))</f>
        <v xml:space="preserve"> </v>
      </c>
      <c r="P19" s="41" t="str">
        <f t="shared" si="22"/>
        <v xml:space="preserve"> </v>
      </c>
      <c r="Q19" s="41" t="str">
        <f>IF(ISNA(VLOOKUP(Q7,$A$6:$J$41,10,FALSE))=TRUE, " ",VLOOKUP(Q7,$A$6:$J$41,10,FALSE))</f>
        <v xml:space="preserve"> </v>
      </c>
      <c r="R19" s="41" t="str">
        <f t="shared" si="22"/>
        <v xml:space="preserve"> </v>
      </c>
      <c r="S19" s="41" t="str">
        <f t="shared" si="22"/>
        <v xml:space="preserve"> </v>
      </c>
      <c r="T19" s="41" t="str">
        <f t="shared" si="22"/>
        <v xml:space="preserve"> </v>
      </c>
      <c r="U19" s="41" t="str">
        <f t="shared" si="22"/>
        <v xml:space="preserve"> </v>
      </c>
      <c r="V19" s="41" t="str">
        <f t="shared" si="22"/>
        <v xml:space="preserve"> </v>
      </c>
      <c r="W19" s="41" t="str">
        <f t="shared" si="22"/>
        <v xml:space="preserve"> </v>
      </c>
      <c r="X19" s="41">
        <f t="shared" ref="X19:X26" si="23">SUM(O19:W19)</f>
        <v>0</v>
      </c>
      <c r="Y19" s="41">
        <f t="shared" ref="Y19:Y26" si="24">SUMSQ(X19)</f>
        <v>0</v>
      </c>
      <c r="Z19" s="55"/>
      <c r="AA19" s="41"/>
      <c r="AB19" s="55"/>
      <c r="AC19" s="41"/>
      <c r="AD19" s="41"/>
      <c r="AE19" s="41"/>
      <c r="AF19" s="41"/>
      <c r="AG19" s="41"/>
      <c r="AH19" s="41"/>
    </row>
    <row r="20" spans="1:34" x14ac:dyDescent="0.25">
      <c r="A20" s="27" t="str">
        <f t="shared" si="1"/>
        <v/>
      </c>
      <c r="B20" s="116"/>
      <c r="C20" s="116"/>
      <c r="D20" s="116"/>
      <c r="E20" s="114"/>
      <c r="F20" s="114"/>
      <c r="G20" s="114"/>
      <c r="H20" s="117"/>
      <c r="I20" s="117"/>
      <c r="J20" s="30">
        <f t="shared" si="2"/>
        <v>0</v>
      </c>
      <c r="K20" s="31">
        <f t="shared" si="3"/>
        <v>0</v>
      </c>
      <c r="L20" s="31"/>
      <c r="M20" s="54"/>
      <c r="N20" s="41">
        <v>3</v>
      </c>
      <c r="O20" s="41" t="str">
        <f t="shared" ref="O20:W20" si="25">IF(ISNA(VLOOKUP(O8,$A$6:$J$41,10,FALSE))=TRUE, " ",VLOOKUP(O8,$A$6:$J$41,10,FALSE))</f>
        <v xml:space="preserve"> </v>
      </c>
      <c r="P20" s="41" t="str">
        <f t="shared" si="25"/>
        <v xml:space="preserve"> </v>
      </c>
      <c r="Q20" s="41" t="str">
        <f t="shared" si="25"/>
        <v xml:space="preserve"> </v>
      </c>
      <c r="R20" s="41" t="str">
        <f t="shared" si="25"/>
        <v xml:space="preserve"> </v>
      </c>
      <c r="S20" s="41" t="str">
        <f t="shared" si="25"/>
        <v xml:space="preserve"> </v>
      </c>
      <c r="T20" s="41" t="str">
        <f t="shared" si="25"/>
        <v xml:space="preserve"> </v>
      </c>
      <c r="U20" s="41" t="str">
        <f t="shared" si="25"/>
        <v xml:space="preserve"> </v>
      </c>
      <c r="V20" s="41" t="str">
        <f t="shared" si="25"/>
        <v xml:space="preserve"> </v>
      </c>
      <c r="W20" s="41" t="str">
        <f t="shared" si="25"/>
        <v xml:space="preserve"> </v>
      </c>
      <c r="X20" s="41">
        <f t="shared" si="23"/>
        <v>0</v>
      </c>
      <c r="Y20" s="41">
        <f t="shared" si="24"/>
        <v>0</v>
      </c>
      <c r="Z20" s="55"/>
      <c r="AA20" s="41"/>
      <c r="AB20" s="55"/>
      <c r="AC20" s="41"/>
      <c r="AD20" s="41"/>
      <c r="AE20" s="41"/>
      <c r="AF20" s="41"/>
      <c r="AG20" s="41"/>
      <c r="AH20" s="41"/>
    </row>
    <row r="21" spans="1:34" x14ac:dyDescent="0.25">
      <c r="A21" s="27" t="str">
        <f t="shared" si="1"/>
        <v/>
      </c>
      <c r="B21" s="116"/>
      <c r="C21" s="116"/>
      <c r="D21" s="116"/>
      <c r="E21" s="114"/>
      <c r="F21" s="114"/>
      <c r="G21" s="114"/>
      <c r="H21" s="117"/>
      <c r="I21" s="117"/>
      <c r="J21" s="30">
        <f t="shared" si="2"/>
        <v>0</v>
      </c>
      <c r="K21" s="31">
        <f t="shared" si="3"/>
        <v>0</v>
      </c>
      <c r="L21" s="31"/>
      <c r="M21" s="54"/>
      <c r="N21" s="41">
        <v>4</v>
      </c>
      <c r="O21" s="41" t="str">
        <f t="shared" ref="O21:W21" si="26">IF(ISNA(VLOOKUP(O9,$A$6:$J$41,10,FALSE))=TRUE, " ",VLOOKUP(O9,$A$6:$J$41,10,FALSE))</f>
        <v xml:space="preserve"> </v>
      </c>
      <c r="P21" s="41" t="str">
        <f t="shared" si="26"/>
        <v xml:space="preserve"> </v>
      </c>
      <c r="Q21" s="41" t="str">
        <f t="shared" si="26"/>
        <v xml:space="preserve"> </v>
      </c>
      <c r="R21" s="41" t="str">
        <f t="shared" si="26"/>
        <v xml:space="preserve"> </v>
      </c>
      <c r="S21" s="41" t="str">
        <f t="shared" si="26"/>
        <v xml:space="preserve"> </v>
      </c>
      <c r="T21" s="41" t="str">
        <f t="shared" si="26"/>
        <v xml:space="preserve"> </v>
      </c>
      <c r="U21" s="41" t="str">
        <f t="shared" si="26"/>
        <v xml:space="preserve"> </v>
      </c>
      <c r="V21" s="41" t="str">
        <f t="shared" si="26"/>
        <v xml:space="preserve"> </v>
      </c>
      <c r="W21" s="41" t="str">
        <f t="shared" si="26"/>
        <v xml:space="preserve"> </v>
      </c>
      <c r="X21" s="41">
        <f t="shared" si="23"/>
        <v>0</v>
      </c>
      <c r="Y21" s="41">
        <f t="shared" si="24"/>
        <v>0</v>
      </c>
      <c r="Z21" s="55"/>
      <c r="AA21" s="41"/>
      <c r="AB21" s="55"/>
      <c r="AC21" s="41"/>
      <c r="AD21" s="41"/>
      <c r="AE21" s="41"/>
      <c r="AF21" s="41"/>
      <c r="AG21" s="41"/>
      <c r="AH21" s="41"/>
    </row>
    <row r="22" spans="1:34" x14ac:dyDescent="0.25">
      <c r="A22" s="27" t="str">
        <f t="shared" si="1"/>
        <v/>
      </c>
      <c r="B22" s="116"/>
      <c r="C22" s="116"/>
      <c r="D22" s="116"/>
      <c r="E22" s="114"/>
      <c r="F22" s="114"/>
      <c r="G22" s="114"/>
      <c r="H22" s="117"/>
      <c r="I22" s="117"/>
      <c r="J22" s="30">
        <f t="shared" si="2"/>
        <v>0</v>
      </c>
      <c r="K22" s="31">
        <f t="shared" si="3"/>
        <v>0</v>
      </c>
      <c r="L22" s="31"/>
      <c r="M22" s="54"/>
      <c r="N22" s="41">
        <v>5</v>
      </c>
      <c r="O22" s="41" t="str">
        <f t="shared" ref="O22:W22" si="27">IF(ISNA(VLOOKUP(O10,$A$6:$J$41,10,FALSE))=TRUE, " ",VLOOKUP(O10,$A$6:$J$41,10,FALSE))</f>
        <v xml:space="preserve"> </v>
      </c>
      <c r="P22" s="41" t="str">
        <f t="shared" si="27"/>
        <v xml:space="preserve"> </v>
      </c>
      <c r="Q22" s="41" t="str">
        <f t="shared" si="27"/>
        <v xml:space="preserve"> </v>
      </c>
      <c r="R22" s="41" t="str">
        <f t="shared" si="27"/>
        <v xml:space="preserve"> </v>
      </c>
      <c r="S22" s="41" t="str">
        <f t="shared" si="27"/>
        <v xml:space="preserve"> </v>
      </c>
      <c r="T22" s="41" t="str">
        <f t="shared" si="27"/>
        <v xml:space="preserve"> </v>
      </c>
      <c r="U22" s="41" t="str">
        <f t="shared" si="27"/>
        <v xml:space="preserve"> </v>
      </c>
      <c r="V22" s="41" t="str">
        <f t="shared" si="27"/>
        <v xml:space="preserve"> </v>
      </c>
      <c r="W22" s="41" t="str">
        <f t="shared" si="27"/>
        <v xml:space="preserve"> </v>
      </c>
      <c r="X22" s="41">
        <f t="shared" si="23"/>
        <v>0</v>
      </c>
      <c r="Y22" s="41">
        <f t="shared" si="24"/>
        <v>0</v>
      </c>
      <c r="Z22" s="55"/>
      <c r="AA22" s="41"/>
      <c r="AB22" s="55"/>
      <c r="AC22" s="41"/>
      <c r="AD22" s="41"/>
      <c r="AE22" s="41"/>
    </row>
    <row r="23" spans="1:34" x14ac:dyDescent="0.25">
      <c r="A23" s="27" t="str">
        <f t="shared" si="1"/>
        <v/>
      </c>
      <c r="B23" s="116"/>
      <c r="C23" s="116"/>
      <c r="D23" s="116"/>
      <c r="E23" s="114"/>
      <c r="F23" s="114"/>
      <c r="G23" s="114"/>
      <c r="H23" s="117"/>
      <c r="I23" s="117"/>
      <c r="J23" s="30">
        <f t="shared" si="2"/>
        <v>0</v>
      </c>
      <c r="K23" s="31">
        <f t="shared" si="3"/>
        <v>0</v>
      </c>
      <c r="L23" s="31"/>
      <c r="M23" s="54"/>
      <c r="N23" s="41">
        <v>6</v>
      </c>
      <c r="O23" s="41" t="str">
        <f t="shared" ref="O23:W23" si="28">IF(ISNA(VLOOKUP(O11,$A$6:$J$41,10,FALSE))=TRUE, " ",VLOOKUP(O11,$A$6:$J$41,10,FALSE))</f>
        <v xml:space="preserve"> </v>
      </c>
      <c r="P23" s="41" t="str">
        <f t="shared" si="28"/>
        <v xml:space="preserve"> </v>
      </c>
      <c r="Q23" s="41" t="str">
        <f t="shared" si="28"/>
        <v xml:space="preserve"> </v>
      </c>
      <c r="R23" s="41" t="str">
        <f t="shared" si="28"/>
        <v xml:space="preserve"> </v>
      </c>
      <c r="S23" s="41" t="str">
        <f t="shared" si="28"/>
        <v xml:space="preserve"> </v>
      </c>
      <c r="T23" s="41" t="str">
        <f t="shared" si="28"/>
        <v xml:space="preserve"> </v>
      </c>
      <c r="U23" s="41" t="str">
        <f t="shared" si="28"/>
        <v xml:space="preserve"> </v>
      </c>
      <c r="V23" s="41" t="str">
        <f t="shared" si="28"/>
        <v xml:space="preserve"> </v>
      </c>
      <c r="W23" s="41" t="str">
        <f t="shared" si="28"/>
        <v xml:space="preserve"> </v>
      </c>
      <c r="X23" s="41">
        <f t="shared" si="23"/>
        <v>0</v>
      </c>
      <c r="Y23" s="41">
        <f t="shared" si="24"/>
        <v>0</v>
      </c>
      <c r="Z23" s="55"/>
      <c r="AA23" s="41"/>
      <c r="AB23" s="55"/>
      <c r="AC23" s="41"/>
      <c r="AD23" s="41"/>
      <c r="AE23" s="41"/>
    </row>
    <row r="24" spans="1:34" x14ac:dyDescent="0.25">
      <c r="A24" s="27" t="str">
        <f t="shared" si="1"/>
        <v/>
      </c>
      <c r="B24" s="116"/>
      <c r="C24" s="116"/>
      <c r="D24" s="116"/>
      <c r="E24" s="114"/>
      <c r="F24" s="114"/>
      <c r="G24" s="114"/>
      <c r="H24" s="117"/>
      <c r="I24" s="117"/>
      <c r="J24" s="30">
        <f t="shared" si="2"/>
        <v>0</v>
      </c>
      <c r="K24" s="31">
        <f t="shared" si="3"/>
        <v>0</v>
      </c>
      <c r="L24" s="31"/>
      <c r="M24" s="54"/>
      <c r="N24" s="41">
        <v>7</v>
      </c>
      <c r="O24" s="41" t="str">
        <f t="shared" ref="O24:W24" si="29">IF(ISNA(VLOOKUP(O12,$A$6:$J$41,10,FALSE))=TRUE, " ",VLOOKUP(O12,$A$6:$J$41,10,FALSE))</f>
        <v xml:space="preserve"> </v>
      </c>
      <c r="P24" s="41" t="str">
        <f t="shared" si="29"/>
        <v xml:space="preserve"> </v>
      </c>
      <c r="Q24" s="41" t="str">
        <f t="shared" si="29"/>
        <v xml:space="preserve"> </v>
      </c>
      <c r="R24" s="41" t="str">
        <f t="shared" si="29"/>
        <v xml:space="preserve"> </v>
      </c>
      <c r="S24" s="41" t="str">
        <f t="shared" si="29"/>
        <v xml:space="preserve"> </v>
      </c>
      <c r="T24" s="41" t="str">
        <f t="shared" si="29"/>
        <v xml:space="preserve"> </v>
      </c>
      <c r="U24" s="41" t="str">
        <f t="shared" si="29"/>
        <v xml:space="preserve"> </v>
      </c>
      <c r="V24" s="41" t="str">
        <f t="shared" si="29"/>
        <v xml:space="preserve"> </v>
      </c>
      <c r="W24" s="41" t="str">
        <f t="shared" si="29"/>
        <v xml:space="preserve"> </v>
      </c>
      <c r="X24" s="41">
        <f t="shared" si="23"/>
        <v>0</v>
      </c>
      <c r="Y24" s="41">
        <f t="shared" si="24"/>
        <v>0</v>
      </c>
      <c r="Z24" s="55"/>
      <c r="AA24" s="41"/>
      <c r="AB24" s="55"/>
      <c r="AC24" s="41"/>
      <c r="AD24" s="41"/>
      <c r="AE24" s="41"/>
    </row>
    <row r="25" spans="1:34" x14ac:dyDescent="0.25">
      <c r="A25" s="27" t="str">
        <f t="shared" si="1"/>
        <v/>
      </c>
      <c r="B25" s="118"/>
      <c r="C25" s="118"/>
      <c r="D25" s="113"/>
      <c r="E25" s="113"/>
      <c r="F25" s="113"/>
      <c r="G25" s="117"/>
      <c r="H25" s="117"/>
      <c r="I25" s="117"/>
      <c r="J25" s="30">
        <f t="shared" si="2"/>
        <v>0</v>
      </c>
      <c r="K25" s="31">
        <f t="shared" si="3"/>
        <v>0</v>
      </c>
      <c r="L25" s="31"/>
      <c r="M25" s="54"/>
      <c r="N25" s="41">
        <v>8</v>
      </c>
      <c r="O25" s="41" t="str">
        <f t="shared" ref="O25:W25" si="30">IF(ISNA(VLOOKUP(O13,$A$6:$J$41,10,FALSE))=TRUE, " ",VLOOKUP(O13,$A$6:$J$41,10,FALSE))</f>
        <v xml:space="preserve"> </v>
      </c>
      <c r="P25" s="41" t="str">
        <f t="shared" si="30"/>
        <v xml:space="preserve"> </v>
      </c>
      <c r="Q25" s="41" t="str">
        <f t="shared" si="30"/>
        <v xml:space="preserve"> </v>
      </c>
      <c r="R25" s="41" t="str">
        <f t="shared" si="30"/>
        <v xml:space="preserve"> </v>
      </c>
      <c r="S25" s="41" t="str">
        <f t="shared" si="30"/>
        <v xml:space="preserve"> </v>
      </c>
      <c r="T25" s="41" t="str">
        <f t="shared" si="30"/>
        <v xml:space="preserve"> </v>
      </c>
      <c r="U25" s="41" t="str">
        <f t="shared" si="30"/>
        <v xml:space="preserve"> </v>
      </c>
      <c r="V25" s="41" t="str">
        <f t="shared" si="30"/>
        <v xml:space="preserve"> </v>
      </c>
      <c r="W25" s="41" t="str">
        <f t="shared" si="30"/>
        <v xml:space="preserve"> </v>
      </c>
      <c r="X25" s="41">
        <f t="shared" si="23"/>
        <v>0</v>
      </c>
      <c r="Y25" s="41">
        <f t="shared" si="24"/>
        <v>0</v>
      </c>
      <c r="Z25" s="55"/>
      <c r="AA25" s="41"/>
      <c r="AB25" s="55"/>
      <c r="AC25" s="41"/>
      <c r="AD25" s="41"/>
      <c r="AE25" s="41"/>
    </row>
    <row r="26" spans="1:34" x14ac:dyDescent="0.25">
      <c r="A26" s="27" t="str">
        <f t="shared" si="1"/>
        <v/>
      </c>
      <c r="B26" s="118"/>
      <c r="C26" s="118"/>
      <c r="D26" s="113"/>
      <c r="E26" s="113"/>
      <c r="F26" s="113"/>
      <c r="G26" s="117"/>
      <c r="H26" s="117"/>
      <c r="I26" s="117"/>
      <c r="J26" s="30">
        <f t="shared" si="2"/>
        <v>0</v>
      </c>
      <c r="K26" s="31">
        <f t="shared" si="3"/>
        <v>0</v>
      </c>
      <c r="L26" s="31"/>
      <c r="M26" s="54"/>
      <c r="N26" s="41">
        <v>9</v>
      </c>
      <c r="O26" s="41" t="str">
        <f t="shared" ref="O26:W26" si="31">IF(ISNA(VLOOKUP(O14,$A$6:$J$41,10,FALSE))=TRUE, " ",VLOOKUP(O14,$A$6:$J$41,10,FALSE))</f>
        <v xml:space="preserve"> </v>
      </c>
      <c r="P26" s="41" t="str">
        <f t="shared" si="31"/>
        <v xml:space="preserve"> </v>
      </c>
      <c r="Q26" s="41" t="str">
        <f t="shared" si="31"/>
        <v xml:space="preserve"> </v>
      </c>
      <c r="R26" s="41" t="str">
        <f t="shared" si="31"/>
        <v xml:space="preserve"> </v>
      </c>
      <c r="S26" s="41" t="str">
        <f t="shared" si="31"/>
        <v xml:space="preserve"> </v>
      </c>
      <c r="T26" s="41" t="str">
        <f t="shared" si="31"/>
        <v xml:space="preserve"> </v>
      </c>
      <c r="U26" s="41" t="str">
        <f t="shared" si="31"/>
        <v xml:space="preserve"> </v>
      </c>
      <c r="V26" s="41" t="str">
        <f t="shared" si="31"/>
        <v xml:space="preserve"> </v>
      </c>
      <c r="W26" s="41" t="str">
        <f t="shared" si="31"/>
        <v xml:space="preserve"> </v>
      </c>
      <c r="X26" s="41">
        <f t="shared" si="23"/>
        <v>0</v>
      </c>
      <c r="Y26" s="41">
        <f t="shared" si="24"/>
        <v>0</v>
      </c>
      <c r="Z26" s="55"/>
      <c r="AA26" s="41"/>
      <c r="AB26" s="55"/>
      <c r="AC26" s="41"/>
      <c r="AD26" s="41"/>
      <c r="AE26" s="41"/>
    </row>
    <row r="27" spans="1:34" x14ac:dyDescent="0.25">
      <c r="A27" s="27" t="str">
        <f t="shared" si="1"/>
        <v/>
      </c>
      <c r="B27" s="118"/>
      <c r="C27" s="118"/>
      <c r="D27" s="113"/>
      <c r="E27" s="113"/>
      <c r="F27" s="113"/>
      <c r="G27" s="117"/>
      <c r="H27" s="117"/>
      <c r="I27" s="117"/>
      <c r="J27" s="30">
        <f t="shared" si="2"/>
        <v>0</v>
      </c>
      <c r="K27" s="31">
        <f t="shared" si="3"/>
        <v>0</v>
      </c>
      <c r="L27" s="31"/>
      <c r="M27" s="56"/>
      <c r="N27" s="41" t="s">
        <v>25</v>
      </c>
      <c r="O27" s="41">
        <f>SUM(O18:O26)</f>
        <v>0</v>
      </c>
      <c r="P27" s="41">
        <f t="shared" ref="P27:W27" si="32">SUM(P18:P26)</f>
        <v>0</v>
      </c>
      <c r="Q27" s="41">
        <f t="shared" si="32"/>
        <v>0</v>
      </c>
      <c r="R27" s="41">
        <f t="shared" si="32"/>
        <v>0</v>
      </c>
      <c r="S27" s="41">
        <f t="shared" si="32"/>
        <v>0</v>
      </c>
      <c r="T27" s="41">
        <f t="shared" si="32"/>
        <v>0</v>
      </c>
      <c r="U27" s="41">
        <f t="shared" si="32"/>
        <v>0</v>
      </c>
      <c r="V27" s="41">
        <f t="shared" si="32"/>
        <v>0</v>
      </c>
      <c r="W27" s="41">
        <f t="shared" si="32"/>
        <v>0</v>
      </c>
      <c r="X27" s="41">
        <f>SUM(X18:X26)</f>
        <v>0</v>
      </c>
      <c r="Y27" s="41">
        <f>SUM(Y18:Y26)</f>
        <v>0</v>
      </c>
      <c r="Z27" s="41"/>
      <c r="AA27" s="41"/>
      <c r="AB27" s="55"/>
      <c r="AC27" s="41"/>
      <c r="AD27" s="41"/>
      <c r="AE27" s="41"/>
    </row>
    <row r="28" spans="1:34" x14ac:dyDescent="0.25">
      <c r="A28" s="27" t="str">
        <f t="shared" si="1"/>
        <v/>
      </c>
      <c r="B28" s="118"/>
      <c r="C28" s="118"/>
      <c r="D28" s="113"/>
      <c r="E28" s="113"/>
      <c r="F28" s="113"/>
      <c r="G28" s="117"/>
      <c r="H28" s="117"/>
      <c r="I28" s="117"/>
      <c r="J28" s="30">
        <f t="shared" ref="J28:J70" si="33">SUM(D28:I28)</f>
        <v>0</v>
      </c>
      <c r="K28" s="31">
        <f t="shared" si="3"/>
        <v>0</v>
      </c>
      <c r="L28" s="31"/>
      <c r="M28" s="56" t="s">
        <v>26</v>
      </c>
      <c r="N28" s="41" t="s">
        <v>24</v>
      </c>
      <c r="O28" s="41">
        <f>SUMSQ(O27)</f>
        <v>0</v>
      </c>
      <c r="P28" s="41">
        <f t="shared" ref="P28:W28" si="34">SUMSQ(P27)</f>
        <v>0</v>
      </c>
      <c r="Q28" s="41">
        <f t="shared" si="34"/>
        <v>0</v>
      </c>
      <c r="R28" s="41">
        <f t="shared" si="34"/>
        <v>0</v>
      </c>
      <c r="S28" s="41">
        <f t="shared" si="34"/>
        <v>0</v>
      </c>
      <c r="T28" s="41">
        <f t="shared" si="34"/>
        <v>0</v>
      </c>
      <c r="U28" s="41">
        <f t="shared" si="34"/>
        <v>0</v>
      </c>
      <c r="V28" s="41">
        <f t="shared" si="34"/>
        <v>0</v>
      </c>
      <c r="W28" s="41">
        <f t="shared" si="34"/>
        <v>0</v>
      </c>
      <c r="X28" s="41">
        <f>SUM(O28:W28)</f>
        <v>0</v>
      </c>
      <c r="Y28" s="41"/>
      <c r="Z28" s="41"/>
      <c r="AA28" s="41"/>
      <c r="AB28" s="55"/>
      <c r="AC28" s="41"/>
      <c r="AD28" s="41"/>
      <c r="AE28" s="41"/>
    </row>
    <row r="29" spans="1:34" x14ac:dyDescent="0.25">
      <c r="A29" s="27" t="str">
        <f t="shared" si="1"/>
        <v/>
      </c>
      <c r="B29" s="118"/>
      <c r="C29" s="118"/>
      <c r="D29" s="113"/>
      <c r="E29" s="113"/>
      <c r="F29" s="113"/>
      <c r="G29" s="117"/>
      <c r="H29" s="117"/>
      <c r="I29" s="117"/>
      <c r="J29" s="30">
        <f t="shared" si="33"/>
        <v>0</v>
      </c>
      <c r="K29" s="31">
        <f t="shared" si="3"/>
        <v>0</v>
      </c>
      <c r="L29" s="31"/>
      <c r="M29" s="56" t="s">
        <v>27</v>
      </c>
      <c r="N29" s="41" t="s">
        <v>28</v>
      </c>
      <c r="O29" s="41">
        <f>SUMSQ(O18:O26)</f>
        <v>0</v>
      </c>
      <c r="P29" s="41">
        <f t="shared" ref="P29:W29" si="35">SUMSQ(P18:P26)</f>
        <v>0</v>
      </c>
      <c r="Q29" s="41">
        <f t="shared" si="35"/>
        <v>0</v>
      </c>
      <c r="R29" s="41">
        <f t="shared" si="35"/>
        <v>0</v>
      </c>
      <c r="S29" s="41">
        <f t="shared" si="35"/>
        <v>0</v>
      </c>
      <c r="T29" s="41">
        <f t="shared" si="35"/>
        <v>0</v>
      </c>
      <c r="U29" s="41">
        <f t="shared" si="35"/>
        <v>0</v>
      </c>
      <c r="V29" s="41">
        <f t="shared" si="35"/>
        <v>0</v>
      </c>
      <c r="W29" s="41">
        <f t="shared" si="35"/>
        <v>0</v>
      </c>
      <c r="X29" s="41">
        <f>SUM(O29:W29)</f>
        <v>0</v>
      </c>
      <c r="Y29" s="41"/>
      <c r="Z29" s="41"/>
      <c r="AA29" s="41"/>
      <c r="AB29" s="55"/>
      <c r="AC29" s="41"/>
      <c r="AD29" s="41"/>
      <c r="AE29" s="41"/>
    </row>
    <row r="30" spans="1:34" x14ac:dyDescent="0.25">
      <c r="A30" s="27" t="str">
        <f t="shared" si="1"/>
        <v/>
      </c>
      <c r="B30" s="118"/>
      <c r="C30" s="118"/>
      <c r="D30" s="113"/>
      <c r="E30" s="113"/>
      <c r="F30" s="113"/>
      <c r="G30" s="117"/>
      <c r="H30" s="117"/>
      <c r="I30" s="117"/>
      <c r="J30" s="30">
        <f t="shared" si="33"/>
        <v>0</v>
      </c>
      <c r="K30" s="31">
        <f t="shared" si="3"/>
        <v>0</v>
      </c>
      <c r="L30" s="31"/>
      <c r="M30" s="54"/>
      <c r="N30" s="56"/>
      <c r="O30" s="41"/>
      <c r="P30" s="41"/>
      <c r="Q30" s="41"/>
      <c r="R30" s="41"/>
      <c r="S30" s="41"/>
      <c r="T30" s="57"/>
      <c r="U30" s="41"/>
      <c r="V30" s="41"/>
      <c r="W30" s="41"/>
      <c r="X30" s="41"/>
      <c r="Y30" s="41"/>
      <c r="Z30" s="41"/>
      <c r="AA30" s="41"/>
      <c r="AB30" s="55"/>
      <c r="AC30" s="41"/>
      <c r="AD30" s="41"/>
      <c r="AE30" s="41"/>
    </row>
    <row r="31" spans="1:34" x14ac:dyDescent="0.25">
      <c r="A31" s="27" t="str">
        <f t="shared" si="1"/>
        <v/>
      </c>
      <c r="B31" s="118"/>
      <c r="C31" s="118"/>
      <c r="D31" s="113"/>
      <c r="E31" s="113"/>
      <c r="F31" s="113"/>
      <c r="G31" s="117"/>
      <c r="H31" s="117"/>
      <c r="I31" s="117"/>
      <c r="J31" s="30">
        <f t="shared" si="33"/>
        <v>0</v>
      </c>
      <c r="K31" s="31">
        <f t="shared" si="3"/>
        <v>0</v>
      </c>
      <c r="L31" s="31"/>
      <c r="M31" s="54"/>
      <c r="N31" s="56"/>
      <c r="O31" s="41"/>
      <c r="P31" s="41"/>
      <c r="Q31" s="41"/>
      <c r="R31" s="41"/>
      <c r="S31" s="41"/>
      <c r="T31" s="57"/>
      <c r="U31" s="41"/>
      <c r="V31" s="41"/>
      <c r="W31" s="41"/>
      <c r="X31" s="41"/>
      <c r="Y31" s="41"/>
      <c r="Z31" s="41"/>
      <c r="AA31" s="41"/>
      <c r="AB31" s="55"/>
      <c r="AC31" s="41"/>
      <c r="AD31" s="41"/>
      <c r="AE31" s="41"/>
    </row>
    <row r="32" spans="1:34" x14ac:dyDescent="0.25">
      <c r="A32" s="27" t="str">
        <f t="shared" si="1"/>
        <v/>
      </c>
      <c r="B32" s="118"/>
      <c r="C32" s="118"/>
      <c r="D32" s="113"/>
      <c r="E32" s="113"/>
      <c r="F32" s="113"/>
      <c r="G32" s="117"/>
      <c r="H32" s="117"/>
      <c r="I32" s="117"/>
      <c r="J32" s="30">
        <f t="shared" si="33"/>
        <v>0</v>
      </c>
      <c r="K32" s="31">
        <f t="shared" si="3"/>
        <v>0</v>
      </c>
      <c r="L32" s="31"/>
      <c r="M32" s="54"/>
      <c r="N32" s="41" t="s">
        <v>31</v>
      </c>
      <c r="O32" s="41">
        <v>1</v>
      </c>
      <c r="P32" s="41">
        <v>2</v>
      </c>
      <c r="Q32" s="41">
        <v>3</v>
      </c>
      <c r="R32" s="41">
        <v>4</v>
      </c>
      <c r="S32" s="41">
        <v>5</v>
      </c>
      <c r="T32" s="41">
        <v>6</v>
      </c>
      <c r="U32" s="41">
        <v>7</v>
      </c>
      <c r="V32" s="41">
        <v>8</v>
      </c>
      <c r="W32" s="41">
        <v>9</v>
      </c>
      <c r="X32" s="41" t="s">
        <v>8</v>
      </c>
      <c r="Y32" s="41"/>
      <c r="Z32" s="41"/>
      <c r="AA32" s="41"/>
      <c r="AB32" s="55"/>
      <c r="AC32" s="41"/>
      <c r="AD32" s="41"/>
      <c r="AE32" s="41"/>
    </row>
    <row r="33" spans="1:31" x14ac:dyDescent="0.25">
      <c r="A33" s="27" t="str">
        <f t="shared" si="1"/>
        <v/>
      </c>
      <c r="B33" s="118"/>
      <c r="C33" s="118"/>
      <c r="D33" s="113"/>
      <c r="E33" s="113"/>
      <c r="F33" s="113"/>
      <c r="G33" s="117"/>
      <c r="H33" s="117"/>
      <c r="I33" s="117"/>
      <c r="J33" s="30">
        <f t="shared" si="33"/>
        <v>0</v>
      </c>
      <c r="K33" s="31">
        <f t="shared" si="3"/>
        <v>0</v>
      </c>
      <c r="L33" s="31"/>
      <c r="M33" s="54"/>
      <c r="N33" s="41">
        <v>1</v>
      </c>
      <c r="O33" s="43" t="str">
        <f>IF(ISNA(VLOOKUP(O6,$A$6:$K$41,11,FALSE))=TRUE, " ",VLOOKUP(O6,$A$6:$K$41,11,FALSE))</f>
        <v xml:space="preserve"> </v>
      </c>
      <c r="P33" s="43" t="str">
        <f t="shared" ref="P33:W33" si="36">IF(ISNA(VLOOKUP(P6,$A$6:$K$41,11,FALSE))=TRUE, " ",VLOOKUP(P6,$A$6:$K$41,11,FALSE))</f>
        <v xml:space="preserve"> </v>
      </c>
      <c r="Q33" s="43" t="str">
        <f t="shared" si="36"/>
        <v xml:space="preserve"> </v>
      </c>
      <c r="R33" s="43" t="str">
        <f t="shared" si="36"/>
        <v xml:space="preserve"> </v>
      </c>
      <c r="S33" s="43" t="str">
        <f t="shared" si="36"/>
        <v xml:space="preserve"> </v>
      </c>
      <c r="T33" s="43" t="str">
        <f t="shared" si="36"/>
        <v xml:space="preserve"> </v>
      </c>
      <c r="U33" s="43" t="str">
        <f t="shared" si="36"/>
        <v xml:space="preserve"> </v>
      </c>
      <c r="V33" s="43" t="str">
        <f t="shared" si="36"/>
        <v xml:space="preserve"> </v>
      </c>
      <c r="W33" s="43" t="str">
        <f t="shared" si="36"/>
        <v xml:space="preserve"> </v>
      </c>
      <c r="X33" s="43" t="e">
        <f>AVERAGE(O33:W33)</f>
        <v>#DIV/0!</v>
      </c>
      <c r="Y33" s="41"/>
      <c r="Z33" s="41"/>
      <c r="AA33" s="41"/>
      <c r="AB33" s="55"/>
      <c r="AC33" s="41"/>
      <c r="AD33" s="41"/>
      <c r="AE33" s="41"/>
    </row>
    <row r="34" spans="1:31" x14ac:dyDescent="0.25">
      <c r="A34" s="27" t="str">
        <f t="shared" si="1"/>
        <v/>
      </c>
      <c r="B34" s="118"/>
      <c r="C34" s="118"/>
      <c r="D34" s="113"/>
      <c r="E34" s="113"/>
      <c r="F34" s="113"/>
      <c r="G34" s="117"/>
      <c r="H34" s="117"/>
      <c r="I34" s="117"/>
      <c r="J34" s="30">
        <f t="shared" si="33"/>
        <v>0</v>
      </c>
      <c r="K34" s="31">
        <f t="shared" si="3"/>
        <v>0</v>
      </c>
      <c r="L34" s="31"/>
      <c r="M34" s="54"/>
      <c r="N34" s="41">
        <v>2</v>
      </c>
      <c r="O34" s="43" t="str">
        <f t="shared" ref="O34:W41" si="37">IF(ISNA(VLOOKUP(O7,$A$6:$K$41,11,FALSE))=TRUE, " ",VLOOKUP(O7,$A$6:$K$41,11,FALSE))</f>
        <v xml:space="preserve"> </v>
      </c>
      <c r="P34" s="43" t="str">
        <f t="shared" si="37"/>
        <v xml:space="preserve"> </v>
      </c>
      <c r="Q34" s="43" t="str">
        <f t="shared" si="37"/>
        <v xml:space="preserve"> </v>
      </c>
      <c r="R34" s="43" t="str">
        <f t="shared" si="37"/>
        <v xml:space="preserve"> </v>
      </c>
      <c r="S34" s="43" t="str">
        <f t="shared" si="37"/>
        <v xml:space="preserve"> </v>
      </c>
      <c r="T34" s="43" t="str">
        <f t="shared" si="37"/>
        <v xml:space="preserve"> </v>
      </c>
      <c r="U34" s="43" t="str">
        <f t="shared" si="37"/>
        <v xml:space="preserve"> </v>
      </c>
      <c r="V34" s="43" t="str">
        <f t="shared" si="37"/>
        <v xml:space="preserve"> </v>
      </c>
      <c r="W34" s="43" t="str">
        <f t="shared" si="37"/>
        <v xml:space="preserve"> </v>
      </c>
      <c r="X34" s="43" t="e">
        <f t="shared" ref="X34:X41" si="38">AVERAGE(O34:W34)</f>
        <v>#DIV/0!</v>
      </c>
      <c r="Y34" s="41"/>
      <c r="Z34" s="41"/>
      <c r="AA34" s="41"/>
      <c r="AB34" s="55"/>
      <c r="AC34" s="41"/>
      <c r="AD34" s="41"/>
      <c r="AE34" s="41"/>
    </row>
    <row r="35" spans="1:31" x14ac:dyDescent="0.25">
      <c r="A35" s="27" t="str">
        <f t="shared" si="1"/>
        <v/>
      </c>
      <c r="B35" s="118"/>
      <c r="C35" s="118"/>
      <c r="D35" s="113"/>
      <c r="E35" s="113"/>
      <c r="F35" s="113"/>
      <c r="G35" s="117"/>
      <c r="H35" s="117"/>
      <c r="I35" s="117"/>
      <c r="J35" s="30">
        <f t="shared" si="33"/>
        <v>0</v>
      </c>
      <c r="K35" s="31">
        <f t="shared" si="3"/>
        <v>0</v>
      </c>
      <c r="L35" s="31"/>
      <c r="M35" s="54"/>
      <c r="N35" s="41">
        <v>3</v>
      </c>
      <c r="O35" s="43" t="str">
        <f t="shared" si="37"/>
        <v xml:space="preserve"> </v>
      </c>
      <c r="P35" s="43" t="str">
        <f t="shared" si="37"/>
        <v xml:space="preserve"> </v>
      </c>
      <c r="Q35" s="43" t="str">
        <f t="shared" si="37"/>
        <v xml:space="preserve"> </v>
      </c>
      <c r="R35" s="43" t="str">
        <f t="shared" si="37"/>
        <v xml:space="preserve"> </v>
      </c>
      <c r="S35" s="43" t="str">
        <f t="shared" si="37"/>
        <v xml:space="preserve"> </v>
      </c>
      <c r="T35" s="43" t="str">
        <f t="shared" si="37"/>
        <v xml:space="preserve"> </v>
      </c>
      <c r="U35" s="43" t="str">
        <f t="shared" si="37"/>
        <v xml:space="preserve"> </v>
      </c>
      <c r="V35" s="43" t="str">
        <f t="shared" si="37"/>
        <v xml:space="preserve"> </v>
      </c>
      <c r="W35" s="43" t="str">
        <f t="shared" si="37"/>
        <v xml:space="preserve"> </v>
      </c>
      <c r="X35" s="43" t="e">
        <f t="shared" si="38"/>
        <v>#DIV/0!</v>
      </c>
      <c r="Y35" s="41"/>
      <c r="Z35" s="41"/>
      <c r="AA35" s="41"/>
      <c r="AB35" s="55"/>
      <c r="AC35" s="41"/>
      <c r="AD35" s="41"/>
      <c r="AE35" s="41"/>
    </row>
    <row r="36" spans="1:31" x14ac:dyDescent="0.25">
      <c r="A36" s="27" t="str">
        <f t="shared" si="1"/>
        <v/>
      </c>
      <c r="B36" s="118"/>
      <c r="C36" s="119"/>
      <c r="D36" s="117"/>
      <c r="E36" s="117"/>
      <c r="F36" s="117"/>
      <c r="G36" s="117"/>
      <c r="H36" s="117"/>
      <c r="I36" s="117"/>
      <c r="J36" s="30">
        <f t="shared" si="33"/>
        <v>0</v>
      </c>
      <c r="K36" s="31">
        <f t="shared" si="3"/>
        <v>0</v>
      </c>
      <c r="L36" s="31"/>
      <c r="M36" s="54"/>
      <c r="N36" s="41">
        <v>4</v>
      </c>
      <c r="O36" s="43" t="str">
        <f t="shared" si="37"/>
        <v xml:space="preserve"> </v>
      </c>
      <c r="P36" s="43" t="str">
        <f t="shared" si="37"/>
        <v xml:space="preserve"> </v>
      </c>
      <c r="Q36" s="43" t="str">
        <f t="shared" si="37"/>
        <v xml:space="preserve"> </v>
      </c>
      <c r="R36" s="43" t="str">
        <f t="shared" si="37"/>
        <v xml:space="preserve"> </v>
      </c>
      <c r="S36" s="43" t="str">
        <f t="shared" si="37"/>
        <v xml:space="preserve"> </v>
      </c>
      <c r="T36" s="43" t="str">
        <f t="shared" si="37"/>
        <v xml:space="preserve"> </v>
      </c>
      <c r="U36" s="43" t="str">
        <f t="shared" si="37"/>
        <v xml:space="preserve"> </v>
      </c>
      <c r="V36" s="43" t="str">
        <f t="shared" si="37"/>
        <v xml:space="preserve"> </v>
      </c>
      <c r="W36" s="43" t="str">
        <f t="shared" si="37"/>
        <v xml:space="preserve"> </v>
      </c>
      <c r="X36" s="43" t="e">
        <f t="shared" si="38"/>
        <v>#DIV/0!</v>
      </c>
      <c r="Y36" s="41"/>
      <c r="Z36" s="41"/>
      <c r="AA36" s="41"/>
      <c r="AB36" s="55"/>
      <c r="AC36" s="41"/>
      <c r="AD36" s="41"/>
      <c r="AE36" s="41"/>
    </row>
    <row r="37" spans="1:31" x14ac:dyDescent="0.25">
      <c r="A37" s="27" t="str">
        <f t="shared" si="1"/>
        <v/>
      </c>
      <c r="B37" s="118"/>
      <c r="C37" s="119"/>
      <c r="D37" s="117"/>
      <c r="E37" s="117"/>
      <c r="F37" s="117"/>
      <c r="G37" s="117"/>
      <c r="H37" s="117"/>
      <c r="I37" s="117"/>
      <c r="J37" s="30">
        <f t="shared" si="33"/>
        <v>0</v>
      </c>
      <c r="K37" s="31">
        <f t="shared" si="3"/>
        <v>0</v>
      </c>
      <c r="L37" s="31"/>
      <c r="M37" s="54"/>
      <c r="N37" s="41">
        <v>5</v>
      </c>
      <c r="O37" s="43" t="str">
        <f t="shared" si="37"/>
        <v xml:space="preserve"> </v>
      </c>
      <c r="P37" s="43" t="str">
        <f t="shared" si="37"/>
        <v xml:space="preserve"> </v>
      </c>
      <c r="Q37" s="43" t="str">
        <f t="shared" si="37"/>
        <v xml:space="preserve"> </v>
      </c>
      <c r="R37" s="43" t="str">
        <f t="shared" si="37"/>
        <v xml:space="preserve"> </v>
      </c>
      <c r="S37" s="43" t="str">
        <f t="shared" si="37"/>
        <v xml:space="preserve"> </v>
      </c>
      <c r="T37" s="43" t="str">
        <f t="shared" si="37"/>
        <v xml:space="preserve"> </v>
      </c>
      <c r="U37" s="43" t="str">
        <f t="shared" si="37"/>
        <v xml:space="preserve"> </v>
      </c>
      <c r="V37" s="43" t="str">
        <f t="shared" si="37"/>
        <v xml:space="preserve"> </v>
      </c>
      <c r="W37" s="43" t="str">
        <f t="shared" si="37"/>
        <v xml:space="preserve"> </v>
      </c>
      <c r="X37" s="43" t="e">
        <f t="shared" si="38"/>
        <v>#DIV/0!</v>
      </c>
      <c r="Y37" s="41"/>
      <c r="Z37" s="41"/>
      <c r="AA37" s="41"/>
      <c r="AB37" s="55"/>
      <c r="AC37" s="41"/>
      <c r="AD37" s="41"/>
      <c r="AE37" s="41"/>
    </row>
    <row r="38" spans="1:31" x14ac:dyDescent="0.25">
      <c r="A38" s="27" t="str">
        <f t="shared" si="1"/>
        <v/>
      </c>
      <c r="B38" s="118"/>
      <c r="C38" s="119"/>
      <c r="D38" s="117"/>
      <c r="E38" s="117"/>
      <c r="F38" s="117"/>
      <c r="G38" s="117"/>
      <c r="H38" s="117"/>
      <c r="I38" s="117"/>
      <c r="J38" s="30">
        <f t="shared" si="33"/>
        <v>0</v>
      </c>
      <c r="K38" s="31">
        <f t="shared" si="3"/>
        <v>0</v>
      </c>
      <c r="L38" s="31"/>
      <c r="M38" s="54"/>
      <c r="N38" s="41">
        <v>6</v>
      </c>
      <c r="O38" s="43" t="str">
        <f t="shared" si="37"/>
        <v xml:space="preserve"> </v>
      </c>
      <c r="P38" s="43" t="str">
        <f t="shared" si="37"/>
        <v xml:space="preserve"> </v>
      </c>
      <c r="Q38" s="43" t="str">
        <f t="shared" si="37"/>
        <v xml:space="preserve"> </v>
      </c>
      <c r="R38" s="43" t="str">
        <f t="shared" si="37"/>
        <v xml:space="preserve"> </v>
      </c>
      <c r="S38" s="43" t="str">
        <f t="shared" si="37"/>
        <v xml:space="preserve"> </v>
      </c>
      <c r="T38" s="43" t="str">
        <f t="shared" si="37"/>
        <v xml:space="preserve"> </v>
      </c>
      <c r="U38" s="43" t="str">
        <f t="shared" si="37"/>
        <v xml:space="preserve"> </v>
      </c>
      <c r="V38" s="43" t="str">
        <f t="shared" si="37"/>
        <v xml:space="preserve"> </v>
      </c>
      <c r="W38" s="43" t="str">
        <f t="shared" si="37"/>
        <v xml:space="preserve"> </v>
      </c>
      <c r="X38" s="43" t="e">
        <f t="shared" si="38"/>
        <v>#DIV/0!</v>
      </c>
      <c r="Y38" s="41"/>
      <c r="Z38" s="41"/>
      <c r="AA38" s="41"/>
      <c r="AB38" s="55"/>
      <c r="AC38" s="41"/>
      <c r="AD38" s="41"/>
      <c r="AE38" s="41"/>
    </row>
    <row r="39" spans="1:31" x14ac:dyDescent="0.25">
      <c r="A39" s="27" t="str">
        <f t="shared" si="1"/>
        <v/>
      </c>
      <c r="B39" s="118"/>
      <c r="C39" s="119"/>
      <c r="D39" s="117"/>
      <c r="E39" s="117"/>
      <c r="F39" s="117"/>
      <c r="G39" s="117"/>
      <c r="H39" s="117"/>
      <c r="I39" s="117"/>
      <c r="J39" s="30">
        <f t="shared" si="33"/>
        <v>0</v>
      </c>
      <c r="K39" s="31">
        <f t="shared" si="3"/>
        <v>0</v>
      </c>
      <c r="L39" s="31"/>
      <c r="M39" s="54"/>
      <c r="N39" s="41">
        <v>7</v>
      </c>
      <c r="O39" s="43" t="str">
        <f t="shared" si="37"/>
        <v xml:space="preserve"> </v>
      </c>
      <c r="P39" s="43" t="str">
        <f t="shared" si="37"/>
        <v xml:space="preserve"> </v>
      </c>
      <c r="Q39" s="43" t="str">
        <f t="shared" si="37"/>
        <v xml:space="preserve"> </v>
      </c>
      <c r="R39" s="43" t="str">
        <f t="shared" si="37"/>
        <v xml:space="preserve"> </v>
      </c>
      <c r="S39" s="43" t="str">
        <f t="shared" si="37"/>
        <v xml:space="preserve"> </v>
      </c>
      <c r="T39" s="43" t="str">
        <f t="shared" si="37"/>
        <v xml:space="preserve"> </v>
      </c>
      <c r="U39" s="43" t="str">
        <f t="shared" si="37"/>
        <v xml:space="preserve"> </v>
      </c>
      <c r="V39" s="43" t="str">
        <f t="shared" si="37"/>
        <v xml:space="preserve"> </v>
      </c>
      <c r="W39" s="43" t="str">
        <f t="shared" si="37"/>
        <v xml:space="preserve"> </v>
      </c>
      <c r="X39" s="43" t="e">
        <f t="shared" si="38"/>
        <v>#DIV/0!</v>
      </c>
      <c r="Y39" s="41"/>
      <c r="Z39" s="41"/>
      <c r="AA39" s="41"/>
      <c r="AB39" s="55"/>
      <c r="AC39" s="41"/>
      <c r="AD39" s="41"/>
      <c r="AE39" s="41"/>
    </row>
    <row r="40" spans="1:31" x14ac:dyDescent="0.25">
      <c r="A40" s="27" t="str">
        <f t="shared" si="1"/>
        <v/>
      </c>
      <c r="B40" s="118"/>
      <c r="C40" s="119"/>
      <c r="D40" s="117"/>
      <c r="E40" s="117"/>
      <c r="F40" s="117"/>
      <c r="G40" s="117"/>
      <c r="H40" s="117"/>
      <c r="I40" s="117"/>
      <c r="J40" s="30">
        <f t="shared" si="33"/>
        <v>0</v>
      </c>
      <c r="K40" s="31">
        <f t="shared" si="3"/>
        <v>0</v>
      </c>
      <c r="L40" s="31"/>
      <c r="M40" s="54"/>
      <c r="N40" s="41">
        <v>8</v>
      </c>
      <c r="O40" s="43" t="str">
        <f t="shared" si="37"/>
        <v xml:space="preserve"> </v>
      </c>
      <c r="P40" s="43" t="str">
        <f t="shared" si="37"/>
        <v xml:space="preserve"> </v>
      </c>
      <c r="Q40" s="43" t="str">
        <f t="shared" si="37"/>
        <v xml:space="preserve"> </v>
      </c>
      <c r="R40" s="43" t="str">
        <f t="shared" si="37"/>
        <v xml:space="preserve"> </v>
      </c>
      <c r="S40" s="43" t="str">
        <f t="shared" si="37"/>
        <v xml:space="preserve"> </v>
      </c>
      <c r="T40" s="43" t="str">
        <f t="shared" si="37"/>
        <v xml:space="preserve"> </v>
      </c>
      <c r="U40" s="43" t="str">
        <f t="shared" si="37"/>
        <v xml:space="preserve"> </v>
      </c>
      <c r="V40" s="43" t="str">
        <f t="shared" si="37"/>
        <v xml:space="preserve"> </v>
      </c>
      <c r="W40" s="43" t="str">
        <f t="shared" si="37"/>
        <v xml:space="preserve"> </v>
      </c>
      <c r="X40" s="43" t="e">
        <f t="shared" si="38"/>
        <v>#DIV/0!</v>
      </c>
      <c r="Y40" s="41"/>
      <c r="Z40" s="41"/>
      <c r="AA40" s="41"/>
      <c r="AB40" s="55"/>
      <c r="AC40" s="41"/>
      <c r="AD40" s="41"/>
      <c r="AE40" s="41"/>
    </row>
    <row r="41" spans="1:31" x14ac:dyDescent="0.25">
      <c r="A41" s="27" t="str">
        <f t="shared" si="1"/>
        <v/>
      </c>
      <c r="B41" s="118"/>
      <c r="C41" s="119"/>
      <c r="D41" s="117"/>
      <c r="E41" s="117"/>
      <c r="F41" s="117"/>
      <c r="G41" s="117"/>
      <c r="H41" s="117"/>
      <c r="I41" s="117"/>
      <c r="J41" s="30">
        <f t="shared" si="33"/>
        <v>0</v>
      </c>
      <c r="K41" s="31">
        <f t="shared" si="3"/>
        <v>0</v>
      </c>
      <c r="L41" s="31"/>
      <c r="M41" s="54"/>
      <c r="N41" s="41">
        <v>9</v>
      </c>
      <c r="O41" s="43" t="str">
        <f t="shared" si="37"/>
        <v xml:space="preserve"> </v>
      </c>
      <c r="P41" s="43" t="str">
        <f t="shared" si="37"/>
        <v xml:space="preserve"> </v>
      </c>
      <c r="Q41" s="43" t="str">
        <f t="shared" si="37"/>
        <v xml:space="preserve"> </v>
      </c>
      <c r="R41" s="43" t="str">
        <f t="shared" si="37"/>
        <v xml:space="preserve"> </v>
      </c>
      <c r="S41" s="43" t="str">
        <f t="shared" si="37"/>
        <v xml:space="preserve"> </v>
      </c>
      <c r="T41" s="43" t="str">
        <f t="shared" si="37"/>
        <v xml:space="preserve"> </v>
      </c>
      <c r="U41" s="43" t="str">
        <f t="shared" si="37"/>
        <v xml:space="preserve"> </v>
      </c>
      <c r="V41" s="43" t="str">
        <f t="shared" si="37"/>
        <v xml:space="preserve"> </v>
      </c>
      <c r="W41" s="43" t="str">
        <f t="shared" si="37"/>
        <v xml:space="preserve"> </v>
      </c>
      <c r="X41" s="43" t="e">
        <f t="shared" si="38"/>
        <v>#DIV/0!</v>
      </c>
      <c r="Y41" s="52"/>
      <c r="Z41" s="52"/>
      <c r="AA41" s="41"/>
      <c r="AB41" s="55"/>
      <c r="AC41" s="41"/>
      <c r="AD41" s="41"/>
      <c r="AE41" s="41"/>
    </row>
    <row r="42" spans="1:31" s="4" customFormat="1" x14ac:dyDescent="0.25">
      <c r="A42" s="27" t="str">
        <f t="shared" si="1"/>
        <v/>
      </c>
      <c r="B42" s="118"/>
      <c r="C42" s="118"/>
      <c r="D42" s="118"/>
      <c r="E42" s="118"/>
      <c r="F42" s="118"/>
      <c r="G42" s="118"/>
      <c r="H42" s="118"/>
      <c r="I42" s="118"/>
      <c r="J42" s="30">
        <f t="shared" si="33"/>
        <v>0</v>
      </c>
      <c r="K42" s="31">
        <f t="shared" si="3"/>
        <v>0</v>
      </c>
      <c r="L42" s="31"/>
      <c r="M42" s="58"/>
      <c r="N42" s="41" t="s">
        <v>8</v>
      </c>
      <c r="O42" s="43" t="e">
        <f>AVERAGE(O33:O41)</f>
        <v>#DIV/0!</v>
      </c>
      <c r="P42" s="43" t="e">
        <f t="shared" ref="P42:W42" si="39">AVERAGE(P33:P41)</f>
        <v>#DIV/0!</v>
      </c>
      <c r="Q42" s="43" t="e">
        <f t="shared" si="39"/>
        <v>#DIV/0!</v>
      </c>
      <c r="R42" s="43" t="e">
        <f t="shared" si="39"/>
        <v>#DIV/0!</v>
      </c>
      <c r="S42" s="43" t="e">
        <f t="shared" si="39"/>
        <v>#DIV/0!</v>
      </c>
      <c r="T42" s="43" t="e">
        <f t="shared" si="39"/>
        <v>#DIV/0!</v>
      </c>
      <c r="U42" s="43" t="e">
        <f t="shared" si="39"/>
        <v>#DIV/0!</v>
      </c>
      <c r="V42" s="43" t="e">
        <f t="shared" si="39"/>
        <v>#DIV/0!</v>
      </c>
      <c r="W42" s="43" t="e">
        <f t="shared" si="39"/>
        <v>#DIV/0!</v>
      </c>
      <c r="X42" s="41"/>
      <c r="Y42" s="41"/>
      <c r="Z42" s="41"/>
      <c r="AA42" s="41"/>
      <c r="AB42" s="41"/>
      <c r="AC42" s="41"/>
      <c r="AD42" s="41"/>
      <c r="AE42" s="41"/>
    </row>
    <row r="43" spans="1:31" s="4" customFormat="1" x14ac:dyDescent="0.25">
      <c r="A43" s="27" t="str">
        <f t="shared" si="1"/>
        <v/>
      </c>
      <c r="B43" s="118"/>
      <c r="C43" s="118"/>
      <c r="D43" s="118"/>
      <c r="E43" s="118"/>
      <c r="F43" s="118"/>
      <c r="G43" s="118"/>
      <c r="H43" s="118"/>
      <c r="I43" s="118"/>
      <c r="J43" s="30">
        <f t="shared" si="33"/>
        <v>0</v>
      </c>
      <c r="K43" s="31">
        <f t="shared" si="3"/>
        <v>0</v>
      </c>
      <c r="L43" s="3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4" customFormat="1" x14ac:dyDescent="0.25">
      <c r="A44" s="27" t="str">
        <f t="shared" si="1"/>
        <v/>
      </c>
      <c r="B44" s="118"/>
      <c r="C44" s="120"/>
      <c r="D44" s="121"/>
      <c r="E44" s="121"/>
      <c r="F44" s="121"/>
      <c r="G44" s="121"/>
      <c r="H44" s="121"/>
      <c r="I44" s="121"/>
      <c r="J44" s="30">
        <f t="shared" si="33"/>
        <v>0</v>
      </c>
      <c r="K44" s="31">
        <f t="shared" si="3"/>
        <v>0</v>
      </c>
      <c r="L44" s="31"/>
      <c r="M44" s="41"/>
      <c r="N44" s="41"/>
      <c r="O44" s="41"/>
      <c r="P44" s="41"/>
      <c r="Q44" s="41" t="s">
        <v>10</v>
      </c>
      <c r="R44" s="41"/>
      <c r="S44" s="43" t="e">
        <f>(J87)^2/K3</f>
        <v>#DIV/0!</v>
      </c>
      <c r="T44" s="41"/>
      <c r="U44" s="41"/>
      <c r="V44" s="41"/>
      <c r="W44" s="41"/>
      <c r="X44" s="41"/>
      <c r="Y44" s="41"/>
      <c r="Z44" s="41"/>
      <c r="AA44" s="59"/>
      <c r="AB44" s="59"/>
      <c r="AC44" s="41"/>
      <c r="AD44" s="41"/>
      <c r="AE44" s="41"/>
    </row>
    <row r="45" spans="1:31" s="4" customFormat="1" x14ac:dyDescent="0.25">
      <c r="A45" s="27" t="str">
        <f t="shared" si="1"/>
        <v/>
      </c>
      <c r="B45" s="118"/>
      <c r="C45" s="120"/>
      <c r="D45" s="121"/>
      <c r="E45" s="121"/>
      <c r="F45" s="121"/>
      <c r="G45" s="121"/>
      <c r="H45" s="121"/>
      <c r="I45" s="121"/>
      <c r="J45" s="30">
        <f t="shared" si="33"/>
        <v>0</v>
      </c>
      <c r="K45" s="31">
        <f t="shared" si="3"/>
        <v>0</v>
      </c>
      <c r="L45" s="31"/>
      <c r="M45" s="41"/>
      <c r="N45" s="41"/>
      <c r="O45" s="41"/>
      <c r="P45" s="41"/>
      <c r="Q45" s="52" t="s">
        <v>11</v>
      </c>
      <c r="R45" s="43"/>
      <c r="S45" s="43" t="e">
        <f>(D88+E88+F88+G88+H88+I88)-S44</f>
        <v>#DIV/0!</v>
      </c>
      <c r="T45" s="41"/>
      <c r="U45" s="41"/>
      <c r="V45" s="53"/>
      <c r="W45" s="53"/>
      <c r="X45" s="53"/>
      <c r="Y45" s="53"/>
      <c r="Z45" s="44"/>
      <c r="AA45" s="41"/>
      <c r="AB45" s="44"/>
      <c r="AC45" s="41"/>
      <c r="AD45" s="41"/>
      <c r="AE45" s="41"/>
    </row>
    <row r="46" spans="1:31" s="4" customFormat="1" x14ac:dyDescent="0.25">
      <c r="A46" s="27" t="str">
        <f t="shared" si="1"/>
        <v/>
      </c>
      <c r="B46" s="118"/>
      <c r="C46" s="120"/>
      <c r="D46" s="118"/>
      <c r="E46" s="118"/>
      <c r="F46" s="118"/>
      <c r="G46" s="118"/>
      <c r="H46" s="118"/>
      <c r="I46" s="118"/>
      <c r="J46" s="30">
        <f t="shared" si="33"/>
        <v>0</v>
      </c>
      <c r="K46" s="31">
        <f t="shared" si="3"/>
        <v>0</v>
      </c>
      <c r="L46" s="31"/>
      <c r="M46" s="41"/>
      <c r="N46" s="41"/>
      <c r="O46" s="41"/>
      <c r="P46" s="41"/>
      <c r="Q46" s="41" t="s">
        <v>42</v>
      </c>
      <c r="R46" s="41"/>
      <c r="S46" s="43" t="e">
        <f>((AF16)/E3)-S44</f>
        <v>#DIV/0!</v>
      </c>
      <c r="T46" s="41"/>
      <c r="U46" s="41"/>
      <c r="V46" s="53"/>
      <c r="W46" s="41"/>
      <c r="X46" s="41"/>
      <c r="Y46" s="41"/>
      <c r="Z46" s="41"/>
      <c r="AA46" s="41"/>
      <c r="AB46" s="45"/>
      <c r="AC46" s="41"/>
      <c r="AD46" s="41"/>
      <c r="AE46" s="41"/>
    </row>
    <row r="47" spans="1:31" s="4" customFormat="1" x14ac:dyDescent="0.25">
      <c r="A47" s="27" t="str">
        <f t="shared" si="1"/>
        <v/>
      </c>
      <c r="B47" s="118"/>
      <c r="C47" s="120"/>
      <c r="D47" s="118"/>
      <c r="E47" s="118"/>
      <c r="F47" s="118"/>
      <c r="G47" s="118"/>
      <c r="H47" s="118"/>
      <c r="I47" s="118"/>
      <c r="J47" s="30">
        <f t="shared" si="33"/>
        <v>0</v>
      </c>
      <c r="K47" s="31">
        <f t="shared" si="3"/>
        <v>0</v>
      </c>
      <c r="L47" s="31"/>
      <c r="M47" s="41"/>
      <c r="N47" s="41"/>
      <c r="O47" s="41"/>
      <c r="P47" s="41"/>
      <c r="Q47" s="52" t="s">
        <v>12</v>
      </c>
      <c r="R47" s="41"/>
      <c r="S47" s="43" t="e">
        <f>(D87^2+E87^2+F87^2+G87^2+H87^2+I87^2)/(B3*E3)-S44</f>
        <v>#DIV/0!</v>
      </c>
      <c r="T47" s="41"/>
      <c r="U47" s="52" t="s">
        <v>40</v>
      </c>
      <c r="V47" s="41"/>
      <c r="W47" s="43" t="e">
        <f>(X28)/(H3*B3)-S44</f>
        <v>#DIV/0!</v>
      </c>
      <c r="X47" s="41"/>
      <c r="Y47" s="41"/>
      <c r="Z47" s="41"/>
      <c r="AA47" s="41"/>
      <c r="AB47" s="45"/>
      <c r="AC47" s="41"/>
      <c r="AD47" s="41"/>
      <c r="AE47" s="41"/>
    </row>
    <row r="48" spans="1:31" s="4" customFormat="1" x14ac:dyDescent="0.25">
      <c r="A48" s="27" t="str">
        <f t="shared" si="1"/>
        <v/>
      </c>
      <c r="B48" s="118"/>
      <c r="C48" s="120"/>
      <c r="D48" s="118"/>
      <c r="E48" s="118"/>
      <c r="F48" s="118"/>
      <c r="G48" s="118"/>
      <c r="H48" s="118"/>
      <c r="I48" s="118"/>
      <c r="J48" s="30">
        <f t="shared" si="33"/>
        <v>0</v>
      </c>
      <c r="K48" s="31">
        <f t="shared" si="3"/>
        <v>0</v>
      </c>
      <c r="L48" s="31"/>
      <c r="M48" s="41"/>
      <c r="N48" s="41"/>
      <c r="O48" s="41"/>
      <c r="P48" s="41"/>
      <c r="Q48" s="52" t="s">
        <v>39</v>
      </c>
      <c r="R48" s="41"/>
      <c r="S48" s="43" t="e">
        <f>((Y27)/(H3*E3))-S44</f>
        <v>#DIV/0!</v>
      </c>
      <c r="T48" s="41"/>
      <c r="U48" s="52" t="s">
        <v>41</v>
      </c>
      <c r="V48" s="41"/>
      <c r="W48" s="43" t="e">
        <f>(X29)/H3-S44-S48-W47</f>
        <v>#DIV/0!</v>
      </c>
      <c r="X48" s="41"/>
      <c r="Y48" s="41"/>
      <c r="Z48" s="41"/>
      <c r="AA48" s="41"/>
      <c r="AB48" s="45"/>
      <c r="AC48" s="41"/>
      <c r="AD48" s="41"/>
      <c r="AE48" s="41"/>
    </row>
    <row r="49" spans="1:31" s="4" customFormat="1" x14ac:dyDescent="0.25">
      <c r="A49" s="27" t="str">
        <f t="shared" si="1"/>
        <v/>
      </c>
      <c r="B49" s="118"/>
      <c r="C49" s="120"/>
      <c r="D49" s="118"/>
      <c r="E49" s="118"/>
      <c r="F49" s="118"/>
      <c r="G49" s="118"/>
      <c r="H49" s="118"/>
      <c r="I49" s="118"/>
      <c r="J49" s="30">
        <f t="shared" si="33"/>
        <v>0</v>
      </c>
      <c r="K49" s="31">
        <f t="shared" si="3"/>
        <v>0</v>
      </c>
      <c r="L49" s="31"/>
      <c r="M49" s="41"/>
      <c r="N49" s="41"/>
      <c r="O49" s="41"/>
      <c r="P49" s="61"/>
      <c r="Q49" s="41" t="s">
        <v>43</v>
      </c>
      <c r="R49" s="41"/>
      <c r="S49" s="43" t="e">
        <f>S46-S47-S48</f>
        <v>#DIV/0!</v>
      </c>
      <c r="T49" s="41"/>
      <c r="U49" s="52" t="s">
        <v>38</v>
      </c>
      <c r="V49" s="41"/>
      <c r="W49" s="43" t="e">
        <f>S45-S47-S48-S49-W47-W48</f>
        <v>#DIV/0!</v>
      </c>
      <c r="X49" s="41"/>
      <c r="Y49" s="41"/>
      <c r="Z49" s="41"/>
      <c r="AA49" s="41"/>
      <c r="AB49" s="45"/>
      <c r="AC49" s="41"/>
      <c r="AD49" s="41"/>
      <c r="AE49" s="41"/>
    </row>
    <row r="50" spans="1:31" s="4" customFormat="1" x14ac:dyDescent="0.25">
      <c r="A50" s="27" t="str">
        <f t="shared" si="1"/>
        <v/>
      </c>
      <c r="B50" s="118"/>
      <c r="C50" s="120"/>
      <c r="D50" s="118"/>
      <c r="E50" s="118"/>
      <c r="F50" s="118"/>
      <c r="G50" s="118"/>
      <c r="H50" s="118"/>
      <c r="I50" s="118"/>
      <c r="J50" s="30">
        <f t="shared" si="33"/>
        <v>0</v>
      </c>
      <c r="K50" s="31">
        <f t="shared" si="3"/>
        <v>0</v>
      </c>
      <c r="L50" s="31"/>
      <c r="O50" s="1"/>
      <c r="P50" s="1"/>
      <c r="T50" s="1"/>
      <c r="U50" s="1"/>
      <c r="V50" s="1"/>
      <c r="W50" s="1"/>
      <c r="X50" s="1"/>
      <c r="Y50" s="1"/>
      <c r="AB50" s="7"/>
    </row>
    <row r="51" spans="1:31" s="4" customFormat="1" ht="18.75" x14ac:dyDescent="0.3">
      <c r="A51" s="27" t="str">
        <f t="shared" si="1"/>
        <v/>
      </c>
      <c r="B51" s="119"/>
      <c r="C51" s="119"/>
      <c r="D51" s="118"/>
      <c r="E51" s="118"/>
      <c r="F51" s="118"/>
      <c r="G51" s="118"/>
      <c r="H51" s="118"/>
      <c r="I51" s="118"/>
      <c r="J51" s="30">
        <f t="shared" si="33"/>
        <v>0</v>
      </c>
      <c r="K51" s="31">
        <f t="shared" si="3"/>
        <v>0</v>
      </c>
      <c r="L51" s="31"/>
      <c r="O51" s="1"/>
      <c r="P51" s="6"/>
      <c r="Q51" s="6"/>
      <c r="R51" s="6"/>
      <c r="S51" s="61" t="s">
        <v>52</v>
      </c>
      <c r="T51" s="12" t="s">
        <v>13</v>
      </c>
      <c r="U51" s="6"/>
      <c r="V51" s="6"/>
      <c r="W51" s="6"/>
      <c r="X51" s="1"/>
      <c r="Y51" s="1"/>
      <c r="AB51" s="7"/>
    </row>
    <row r="52" spans="1:31" s="4" customFormat="1" ht="31.5" x14ac:dyDescent="0.25">
      <c r="A52" s="27" t="str">
        <f t="shared" si="1"/>
        <v/>
      </c>
      <c r="B52" s="119"/>
      <c r="C52" s="119"/>
      <c r="D52" s="118"/>
      <c r="E52" s="118"/>
      <c r="F52" s="118"/>
      <c r="G52" s="118"/>
      <c r="H52" s="118"/>
      <c r="I52" s="118"/>
      <c r="J52" s="30">
        <f t="shared" si="33"/>
        <v>0</v>
      </c>
      <c r="K52" s="31">
        <f t="shared" si="3"/>
        <v>0</v>
      </c>
      <c r="L52" s="31"/>
      <c r="O52" s="6"/>
      <c r="P52" s="77" t="s">
        <v>35</v>
      </c>
      <c r="Q52" s="77"/>
      <c r="R52" s="78" t="s">
        <v>34</v>
      </c>
      <c r="S52" s="78" t="s">
        <v>14</v>
      </c>
      <c r="T52" s="78" t="s">
        <v>32</v>
      </c>
      <c r="U52" s="78" t="s">
        <v>15</v>
      </c>
      <c r="V52" s="79" t="s">
        <v>16</v>
      </c>
      <c r="W52" s="79" t="s">
        <v>33</v>
      </c>
      <c r="X52" s="105" t="s">
        <v>58</v>
      </c>
      <c r="Y52" s="105" t="s">
        <v>59</v>
      </c>
      <c r="AA52" s="41"/>
      <c r="AB52" s="45"/>
      <c r="AC52" s="41"/>
    </row>
    <row r="53" spans="1:31" s="4" customFormat="1" ht="15.75" x14ac:dyDescent="0.25">
      <c r="A53" s="27" t="str">
        <f t="shared" si="1"/>
        <v/>
      </c>
      <c r="B53" s="119"/>
      <c r="C53" s="119"/>
      <c r="D53" s="118"/>
      <c r="E53" s="118"/>
      <c r="F53" s="118"/>
      <c r="G53" s="118"/>
      <c r="H53" s="118"/>
      <c r="I53" s="118"/>
      <c r="J53" s="30">
        <f t="shared" si="33"/>
        <v>0</v>
      </c>
      <c r="K53" s="31">
        <f t="shared" si="3"/>
        <v>0</v>
      </c>
      <c r="L53" s="31"/>
      <c r="O53" s="6"/>
      <c r="P53" s="81" t="s">
        <v>29</v>
      </c>
      <c r="Q53" s="82"/>
      <c r="R53" s="83">
        <f>H3-1</f>
        <v>-1</v>
      </c>
      <c r="S53" s="84" t="e">
        <f>S47</f>
        <v>#DIV/0!</v>
      </c>
      <c r="T53" s="85" t="e">
        <f>(S53/R53)</f>
        <v>#DIV/0!</v>
      </c>
      <c r="U53" s="85"/>
      <c r="V53" s="86"/>
      <c r="W53" s="84"/>
      <c r="X53" s="106"/>
      <c r="Y53" s="107"/>
      <c r="AA53" s="41"/>
      <c r="AB53" s="45"/>
      <c r="AC53" s="41"/>
    </row>
    <row r="54" spans="1:31" s="4" customFormat="1" ht="15.75" x14ac:dyDescent="0.25">
      <c r="A54" s="27" t="str">
        <f t="shared" si="1"/>
        <v/>
      </c>
      <c r="B54" s="119"/>
      <c r="C54" s="119"/>
      <c r="D54" s="118"/>
      <c r="E54" s="118"/>
      <c r="F54" s="118"/>
      <c r="G54" s="118"/>
      <c r="H54" s="118"/>
      <c r="I54" s="118"/>
      <c r="J54" s="30">
        <f t="shared" si="33"/>
        <v>0</v>
      </c>
      <c r="K54" s="31">
        <f t="shared" si="3"/>
        <v>0</v>
      </c>
      <c r="L54" s="31"/>
      <c r="O54" s="6"/>
      <c r="P54" s="81" t="s">
        <v>20</v>
      </c>
      <c r="Q54" s="82"/>
      <c r="R54" s="83">
        <f>B3-1</f>
        <v>-1</v>
      </c>
      <c r="S54" s="84" t="e">
        <f>S48</f>
        <v>#DIV/0!</v>
      </c>
      <c r="T54" s="85" t="e">
        <f t="shared" ref="T54:T58" si="40">(S54/R54)</f>
        <v>#DIV/0!</v>
      </c>
      <c r="U54" s="85" t="e">
        <f>(T54/T55)</f>
        <v>#DIV/0!</v>
      </c>
      <c r="V54" s="86" t="e">
        <f>FDIST(U54,R54,R55)</f>
        <v>#DIV/0!</v>
      </c>
      <c r="W54" s="84" t="e">
        <f>IF(V54&lt;=0.01," ** 1%",IF(V54&lt;=0.05,"* 5%",IF(V54&gt;0.05, "NS")))</f>
        <v>#DIV/0!</v>
      </c>
      <c r="X54" s="108" t="e">
        <f>S54/S59</f>
        <v>#DIV/0!</v>
      </c>
      <c r="Y54" s="109" t="e">
        <f>S54/(S54+S58)</f>
        <v>#DIV/0!</v>
      </c>
      <c r="AA54" s="111"/>
      <c r="AB54" s="45"/>
      <c r="AC54" s="41"/>
    </row>
    <row r="55" spans="1:31" s="4" customFormat="1" ht="15.75" x14ac:dyDescent="0.25">
      <c r="A55" s="27" t="str">
        <f t="shared" si="1"/>
        <v/>
      </c>
      <c r="B55" s="119"/>
      <c r="C55" s="119"/>
      <c r="D55" s="118"/>
      <c r="E55" s="118"/>
      <c r="F55" s="118"/>
      <c r="G55" s="118"/>
      <c r="H55" s="118"/>
      <c r="I55" s="118"/>
      <c r="J55" s="30">
        <f t="shared" si="33"/>
        <v>0</v>
      </c>
      <c r="K55" s="31">
        <f t="shared" si="3"/>
        <v>0</v>
      </c>
      <c r="L55" s="31"/>
      <c r="O55" s="6"/>
      <c r="P55" s="87" t="s">
        <v>43</v>
      </c>
      <c r="Q55" s="88"/>
      <c r="R55" s="89">
        <f>R53*R54</f>
        <v>1</v>
      </c>
      <c r="S55" s="90" t="e">
        <f>S49</f>
        <v>#DIV/0!</v>
      </c>
      <c r="T55" s="90" t="e">
        <f t="shared" si="40"/>
        <v>#DIV/0!</v>
      </c>
      <c r="U55" s="88"/>
      <c r="V55" s="88"/>
      <c r="W55" s="88"/>
      <c r="X55" s="110"/>
      <c r="Y55" s="110"/>
      <c r="AA55" s="62" t="str">
        <f t="shared" ref="AA55:AA62" si="41">X68</f>
        <v xml:space="preserve"> </v>
      </c>
      <c r="AB55" s="45"/>
      <c r="AC55" s="41"/>
    </row>
    <row r="56" spans="1:31" s="4" customFormat="1" ht="15.75" x14ac:dyDescent="0.25">
      <c r="A56" s="27" t="str">
        <f t="shared" si="1"/>
        <v/>
      </c>
      <c r="B56" s="119"/>
      <c r="C56" s="119"/>
      <c r="D56" s="118"/>
      <c r="E56" s="118"/>
      <c r="F56" s="118"/>
      <c r="G56" s="118"/>
      <c r="H56" s="118"/>
      <c r="I56" s="118"/>
      <c r="J56" s="30">
        <f t="shared" si="33"/>
        <v>0</v>
      </c>
      <c r="K56" s="31">
        <f t="shared" si="3"/>
        <v>0</v>
      </c>
      <c r="L56" s="31"/>
      <c r="O56" s="6"/>
      <c r="P56" s="81" t="s">
        <v>21</v>
      </c>
      <c r="Q56" s="82"/>
      <c r="R56" s="83">
        <f>E3-1</f>
        <v>-1</v>
      </c>
      <c r="S56" s="84" t="e">
        <f>W47</f>
        <v>#DIV/0!</v>
      </c>
      <c r="T56" s="85" t="e">
        <f t="shared" si="40"/>
        <v>#DIV/0!</v>
      </c>
      <c r="U56" s="85" t="e">
        <f>(T56/T58)</f>
        <v>#DIV/0!</v>
      </c>
      <c r="V56" s="86" t="e">
        <f>FDIST(U56,R56,R58)</f>
        <v>#DIV/0!</v>
      </c>
      <c r="W56" s="84" t="e">
        <f>IF(V56&lt;=0.01," ** 1%",IF(V56&lt;=0.05,"* 5%",IF(V56&gt;0.05, "NS")))</f>
        <v>#DIV/0!</v>
      </c>
      <c r="X56" s="108" t="e">
        <f>S56/S59</f>
        <v>#DIV/0!</v>
      </c>
      <c r="Y56" s="109" t="e">
        <f>S56/(S56+S58)</f>
        <v>#DIV/0!</v>
      </c>
      <c r="AA56" s="62" t="str">
        <f t="shared" si="41"/>
        <v xml:space="preserve"> </v>
      </c>
      <c r="AB56" s="45"/>
      <c r="AC56" s="41"/>
    </row>
    <row r="57" spans="1:31" s="4" customFormat="1" ht="15.75" x14ac:dyDescent="0.25">
      <c r="A57" s="27" t="str">
        <f t="shared" si="1"/>
        <v/>
      </c>
      <c r="B57" s="119"/>
      <c r="C57" s="119"/>
      <c r="D57" s="118"/>
      <c r="E57" s="118"/>
      <c r="F57" s="118"/>
      <c r="G57" s="118"/>
      <c r="H57" s="118"/>
      <c r="I57" s="118"/>
      <c r="J57" s="30">
        <f t="shared" si="33"/>
        <v>0</v>
      </c>
      <c r="K57" s="31">
        <f t="shared" si="3"/>
        <v>0</v>
      </c>
      <c r="L57" s="31"/>
      <c r="O57" s="6"/>
      <c r="P57" s="81" t="s">
        <v>22</v>
      </c>
      <c r="Q57" s="82"/>
      <c r="R57" s="83">
        <f>R54*R56</f>
        <v>1</v>
      </c>
      <c r="S57" s="84" t="e">
        <f>W48</f>
        <v>#DIV/0!</v>
      </c>
      <c r="T57" s="85" t="e">
        <f t="shared" si="40"/>
        <v>#DIV/0!</v>
      </c>
      <c r="U57" s="85" t="e">
        <f>(T57/T58)</f>
        <v>#DIV/0!</v>
      </c>
      <c r="V57" s="86" t="e">
        <f>FDIST(U57,R57,R58)</f>
        <v>#DIV/0!</v>
      </c>
      <c r="W57" s="84" t="e">
        <f>IF(V57&lt;=0.01," ** 1%",IF(V57&lt;=0.05,"* 5%",IF(V57&gt;0.05, "NS")))</f>
        <v>#DIV/0!</v>
      </c>
      <c r="X57" s="108" t="e">
        <f>S57/S59</f>
        <v>#DIV/0!</v>
      </c>
      <c r="Y57" s="109" t="e">
        <f>S57/(S57+S58)</f>
        <v>#DIV/0!</v>
      </c>
      <c r="AA57" s="62" t="str">
        <f t="shared" si="41"/>
        <v xml:space="preserve"> </v>
      </c>
      <c r="AB57" s="45"/>
      <c r="AC57" s="41"/>
    </row>
    <row r="58" spans="1:31" s="4" customFormat="1" ht="15.75" x14ac:dyDescent="0.25">
      <c r="A58" s="27" t="str">
        <f t="shared" si="1"/>
        <v/>
      </c>
      <c r="B58" s="119"/>
      <c r="C58" s="119"/>
      <c r="D58" s="118"/>
      <c r="E58" s="118"/>
      <c r="F58" s="118"/>
      <c r="G58" s="118"/>
      <c r="H58" s="118"/>
      <c r="I58" s="118"/>
      <c r="J58" s="30">
        <f t="shared" si="33"/>
        <v>0</v>
      </c>
      <c r="K58" s="31">
        <f t="shared" si="3"/>
        <v>0</v>
      </c>
      <c r="L58" s="31"/>
      <c r="O58" s="6"/>
      <c r="P58" s="91" t="s">
        <v>36</v>
      </c>
      <c r="Q58" s="91"/>
      <c r="R58" s="92">
        <f>B3*(E3-1)*(H3-1)</f>
        <v>0</v>
      </c>
      <c r="S58" s="93" t="e">
        <f>W49</f>
        <v>#DIV/0!</v>
      </c>
      <c r="T58" s="90" t="e">
        <f t="shared" si="40"/>
        <v>#DIV/0!</v>
      </c>
      <c r="U58" s="92"/>
      <c r="V58" s="91"/>
      <c r="W58" s="92"/>
      <c r="X58" s="92"/>
      <c r="Y58" s="92"/>
      <c r="AA58" s="62" t="str">
        <f t="shared" si="41"/>
        <v xml:space="preserve"> </v>
      </c>
      <c r="AB58" s="45"/>
      <c r="AC58" s="41"/>
    </row>
    <row r="59" spans="1:31" s="4" customFormat="1" ht="15.75" x14ac:dyDescent="0.25">
      <c r="A59" s="27" t="str">
        <f t="shared" si="1"/>
        <v/>
      </c>
      <c r="B59" s="119"/>
      <c r="C59" s="119"/>
      <c r="D59" s="118"/>
      <c r="E59" s="118"/>
      <c r="F59" s="118"/>
      <c r="G59" s="118"/>
      <c r="H59" s="118"/>
      <c r="I59" s="118"/>
      <c r="J59" s="30">
        <f t="shared" si="33"/>
        <v>0</v>
      </c>
      <c r="K59" s="31">
        <f t="shared" si="3"/>
        <v>0</v>
      </c>
      <c r="L59" s="31"/>
      <c r="O59" s="6"/>
      <c r="P59" s="94" t="s">
        <v>7</v>
      </c>
      <c r="Q59" s="95"/>
      <c r="R59" s="96">
        <f>SUM(R53:R58)</f>
        <v>-1</v>
      </c>
      <c r="S59" s="97" t="e">
        <f>SUM(S53:S58)</f>
        <v>#DIV/0!</v>
      </c>
      <c r="T59" s="96"/>
      <c r="U59" s="96"/>
      <c r="V59" s="96"/>
      <c r="W59" s="96"/>
      <c r="X59" s="96"/>
      <c r="Y59" s="96"/>
      <c r="AA59" s="62" t="str">
        <f t="shared" si="41"/>
        <v xml:space="preserve"> </v>
      </c>
      <c r="AB59" s="45"/>
      <c r="AC59" s="41"/>
    </row>
    <row r="60" spans="1:31" s="4" customFormat="1" ht="15.75" x14ac:dyDescent="0.25">
      <c r="A60" s="27" t="str">
        <f t="shared" si="1"/>
        <v/>
      </c>
      <c r="B60" s="119"/>
      <c r="C60" s="119"/>
      <c r="D60" s="118"/>
      <c r="E60" s="118"/>
      <c r="F60" s="118"/>
      <c r="G60" s="118"/>
      <c r="H60" s="118"/>
      <c r="I60" s="118"/>
      <c r="J60" s="30">
        <f t="shared" si="33"/>
        <v>0</v>
      </c>
      <c r="K60" s="31">
        <f t="shared" si="3"/>
        <v>0</v>
      </c>
      <c r="L60" s="31"/>
      <c r="O60" s="6"/>
      <c r="P60" s="99"/>
      <c r="Q60" s="99"/>
      <c r="R60" s="99"/>
      <c r="S60" s="99"/>
      <c r="T60" s="99"/>
      <c r="U60" s="99"/>
      <c r="V60" s="99"/>
      <c r="W60" s="99"/>
      <c r="X60" s="98"/>
      <c r="Y60" s="45"/>
      <c r="Z60" s="62" t="str">
        <f t="shared" ref="Z60:Z62" si="42">N73</f>
        <v xml:space="preserve"> </v>
      </c>
      <c r="AA60" s="62" t="str">
        <f t="shared" si="41"/>
        <v xml:space="preserve"> </v>
      </c>
      <c r="AB60" s="45"/>
      <c r="AC60" s="41"/>
    </row>
    <row r="61" spans="1:31" s="4" customFormat="1" ht="15.75" x14ac:dyDescent="0.25">
      <c r="A61" s="27" t="str">
        <f t="shared" si="1"/>
        <v/>
      </c>
      <c r="B61" s="119"/>
      <c r="C61" s="119"/>
      <c r="D61" s="118"/>
      <c r="E61" s="118"/>
      <c r="F61" s="118"/>
      <c r="G61" s="118"/>
      <c r="H61" s="118"/>
      <c r="I61" s="118"/>
      <c r="J61" s="30">
        <f t="shared" si="33"/>
        <v>0</v>
      </c>
      <c r="K61" s="31">
        <f t="shared" si="3"/>
        <v>0</v>
      </c>
      <c r="L61" s="31"/>
      <c r="O61" s="6"/>
      <c r="P61" s="82"/>
      <c r="Q61" s="82"/>
      <c r="R61" s="100" t="s">
        <v>17</v>
      </c>
      <c r="S61" s="100" t="s">
        <v>18</v>
      </c>
      <c r="T61" s="101" t="s">
        <v>19</v>
      </c>
      <c r="U61" s="101" t="s">
        <v>46</v>
      </c>
      <c r="V61" s="82"/>
      <c r="W61" s="82"/>
      <c r="X61" s="80"/>
      <c r="Y61" s="44"/>
      <c r="Z61" s="62" t="str">
        <f t="shared" si="42"/>
        <v xml:space="preserve"> </v>
      </c>
      <c r="AA61" s="62" t="str">
        <f t="shared" si="41"/>
        <v xml:space="preserve"> </v>
      </c>
      <c r="AB61" s="45"/>
      <c r="AC61" s="41"/>
    </row>
    <row r="62" spans="1:31" s="4" customFormat="1" ht="15.75" x14ac:dyDescent="0.25">
      <c r="A62" s="27" t="str">
        <f t="shared" si="1"/>
        <v/>
      </c>
      <c r="B62" s="118"/>
      <c r="C62" s="120"/>
      <c r="D62" s="118"/>
      <c r="E62" s="118"/>
      <c r="F62" s="118"/>
      <c r="G62" s="118"/>
      <c r="H62" s="118"/>
      <c r="I62" s="118"/>
      <c r="J62" s="30">
        <f t="shared" si="33"/>
        <v>0</v>
      </c>
      <c r="K62" s="31">
        <f t="shared" si="3"/>
        <v>0</v>
      </c>
      <c r="L62" s="31"/>
      <c r="O62" s="6"/>
      <c r="P62" s="82"/>
      <c r="Q62" s="82" t="s">
        <v>20</v>
      </c>
      <c r="R62" s="85" t="e">
        <f>SQRT(T55/(H3*E3))</f>
        <v>#DIV/0!</v>
      </c>
      <c r="S62" s="85" t="e">
        <f>SQRT(2*T55/(H3*E3))</f>
        <v>#DIV/0!</v>
      </c>
      <c r="T62" s="102" t="e">
        <f>S62*TINV(0.05,R55)</f>
        <v>#DIV/0!</v>
      </c>
      <c r="U62" s="102" t="e">
        <f>S62*TINV(0.01,R55)</f>
        <v>#DIV/0!</v>
      </c>
      <c r="V62" s="99"/>
      <c r="W62" s="103" t="s">
        <v>23</v>
      </c>
      <c r="X62" s="102" t="e">
        <f>J87/K3</f>
        <v>#DIV/0!</v>
      </c>
      <c r="Y62" s="44"/>
      <c r="Z62" s="62" t="str">
        <f t="shared" si="42"/>
        <v xml:space="preserve"> </v>
      </c>
      <c r="AA62" s="62" t="str">
        <f t="shared" si="41"/>
        <v xml:space="preserve"> </v>
      </c>
      <c r="AB62" s="45" t="str">
        <f>IF(C22=0," ", C22)</f>
        <v xml:space="preserve"> </v>
      </c>
      <c r="AC62" s="41"/>
    </row>
    <row r="63" spans="1:31" s="4" customFormat="1" ht="15.75" x14ac:dyDescent="0.25">
      <c r="A63" s="27" t="str">
        <f t="shared" si="1"/>
        <v/>
      </c>
      <c r="B63" s="118"/>
      <c r="C63" s="118"/>
      <c r="D63" s="118"/>
      <c r="E63" s="118"/>
      <c r="F63" s="118"/>
      <c r="G63" s="118"/>
      <c r="H63" s="118"/>
      <c r="I63" s="118"/>
      <c r="J63" s="30">
        <f t="shared" si="33"/>
        <v>0</v>
      </c>
      <c r="K63" s="31">
        <f t="shared" si="3"/>
        <v>0</v>
      </c>
      <c r="L63" s="31"/>
      <c r="N63" s="5"/>
      <c r="O63" s="6"/>
      <c r="P63" s="82"/>
      <c r="Q63" s="82" t="s">
        <v>21</v>
      </c>
      <c r="R63" s="85" t="e">
        <f>SQRT(T58/(H3*B3))</f>
        <v>#DIV/0!</v>
      </c>
      <c r="S63" s="85" t="e">
        <f>SQRT(2*T58/(H3*B3))</f>
        <v>#DIV/0!</v>
      </c>
      <c r="T63" s="102" t="e">
        <f>S63*TINV(0.05,R58)</f>
        <v>#DIV/0!</v>
      </c>
      <c r="U63" s="102" t="e">
        <f>S63*TINV(0.01,R58)</f>
        <v>#DIV/0!</v>
      </c>
      <c r="V63" s="99"/>
      <c r="W63" s="82" t="s">
        <v>45</v>
      </c>
      <c r="X63" s="104" t="e">
        <f>SQRT(T55)/X62</f>
        <v>#DIV/0!</v>
      </c>
      <c r="Y63" s="44"/>
      <c r="Z63" s="62"/>
      <c r="AA63" s="62"/>
      <c r="AB63" s="45" t="str">
        <f>IF(C23=0," ", C23)</f>
        <v xml:space="preserve"> </v>
      </c>
      <c r="AC63" s="41"/>
    </row>
    <row r="64" spans="1:31" s="4" customFormat="1" ht="15.75" x14ac:dyDescent="0.25">
      <c r="A64" s="27" t="str">
        <f t="shared" si="1"/>
        <v/>
      </c>
      <c r="B64" s="118"/>
      <c r="C64" s="118"/>
      <c r="D64" s="118"/>
      <c r="E64" s="118"/>
      <c r="F64" s="118"/>
      <c r="G64" s="118"/>
      <c r="H64" s="118"/>
      <c r="I64" s="118"/>
      <c r="J64" s="30">
        <f t="shared" si="33"/>
        <v>0</v>
      </c>
      <c r="K64" s="31">
        <f t="shared" si="3"/>
        <v>0</v>
      </c>
      <c r="L64" s="31"/>
      <c r="N64" s="5"/>
      <c r="O64" s="6"/>
      <c r="P64" s="82"/>
      <c r="Q64" s="82" t="s">
        <v>22</v>
      </c>
      <c r="R64" s="85" t="e">
        <f>SQRT(T58/H3)</f>
        <v>#DIV/0!</v>
      </c>
      <c r="S64" s="85" t="e">
        <f>SQRT(2*T58/H3)</f>
        <v>#DIV/0!</v>
      </c>
      <c r="T64" s="102" t="e">
        <f>S64*TINV(0.05,R58)</f>
        <v>#DIV/0!</v>
      </c>
      <c r="U64" s="102" t="e">
        <f>S64*TINV(0.01,R58)</f>
        <v>#DIV/0!</v>
      </c>
      <c r="V64" s="99"/>
      <c r="W64" s="82" t="s">
        <v>44</v>
      </c>
      <c r="X64" s="104" t="e">
        <f>SQRT(T58)/X62</f>
        <v>#DIV/0!</v>
      </c>
      <c r="Y64" s="44"/>
      <c r="Z64" s="62" t="str">
        <f>O66</f>
        <v xml:space="preserve"> </v>
      </c>
      <c r="AA64" s="62" t="e">
        <f>O76</f>
        <v>#DIV/0!</v>
      </c>
      <c r="AB64" s="45" t="str">
        <f>IF(C24=0," ", C24)</f>
        <v xml:space="preserve"> </v>
      </c>
      <c r="AC64" s="41"/>
    </row>
    <row r="65" spans="1:29" s="4" customFormat="1" ht="18" customHeight="1" x14ac:dyDescent="0.25">
      <c r="A65" s="27" t="str">
        <f t="shared" si="1"/>
        <v/>
      </c>
      <c r="B65" s="118"/>
      <c r="C65" s="118"/>
      <c r="D65" s="118"/>
      <c r="E65" s="118"/>
      <c r="F65" s="118"/>
      <c r="G65" s="118"/>
      <c r="H65" s="118"/>
      <c r="I65" s="118"/>
      <c r="J65" s="30">
        <f t="shared" si="33"/>
        <v>0</v>
      </c>
      <c r="K65" s="31">
        <f t="shared" si="3"/>
        <v>0</v>
      </c>
      <c r="L65" s="31"/>
      <c r="N65" s="112" t="s">
        <v>37</v>
      </c>
      <c r="O65" s="112"/>
      <c r="P65" s="112"/>
      <c r="Q65" s="112"/>
      <c r="R65" s="112"/>
      <c r="S65" s="112"/>
      <c r="T65" s="112"/>
      <c r="U65" s="112"/>
      <c r="V65" s="112"/>
      <c r="W65" s="112"/>
      <c r="Y65" s="41"/>
      <c r="Z65" s="62" t="str">
        <f>P66</f>
        <v xml:space="preserve"> </v>
      </c>
      <c r="AA65" s="62" t="str">
        <f>P76</f>
        <v xml:space="preserve"> </v>
      </c>
      <c r="AB65" s="41"/>
      <c r="AC65" s="41"/>
    </row>
    <row r="66" spans="1:29" x14ac:dyDescent="0.25">
      <c r="A66" s="27" t="str">
        <f t="shared" si="1"/>
        <v/>
      </c>
      <c r="B66" s="118"/>
      <c r="C66" s="118"/>
      <c r="D66" s="118"/>
      <c r="E66" s="118"/>
      <c r="F66" s="118"/>
      <c r="G66" s="118"/>
      <c r="H66" s="118"/>
      <c r="I66" s="118"/>
      <c r="J66" s="30">
        <f t="shared" si="33"/>
        <v>0</v>
      </c>
      <c r="K66" s="31">
        <f t="shared" si="3"/>
        <v>0</v>
      </c>
      <c r="L66" s="31"/>
      <c r="N66" s="13"/>
      <c r="O66" s="14" t="str">
        <f>IF(O33=" "," ", "B1 ")</f>
        <v xml:space="preserve"> </v>
      </c>
      <c r="P66" s="14" t="str">
        <f>IF(P33=" "," ", "B2 ")</f>
        <v xml:space="preserve"> </v>
      </c>
      <c r="Q66" s="14" t="str">
        <f>IF(Q33=" "," ", "B3 ")</f>
        <v xml:space="preserve"> </v>
      </c>
      <c r="R66" s="14" t="str">
        <f>IF(R33=" "," ", "B4 ")</f>
        <v xml:space="preserve"> </v>
      </c>
      <c r="S66" s="14" t="str">
        <f>IF(S33=" "," ", "B5 ")</f>
        <v xml:space="preserve"> </v>
      </c>
      <c r="T66" s="14" t="str">
        <f>IF(T33=" "," ", "B6 ")</f>
        <v xml:space="preserve"> </v>
      </c>
      <c r="U66" s="14" t="str">
        <f>IF(U33=" "," ", "B7 ")</f>
        <v xml:space="preserve"> </v>
      </c>
      <c r="V66" s="14" t="str">
        <f>IF(V33=" "," ", "B8 ")</f>
        <v xml:space="preserve"> </v>
      </c>
      <c r="W66" s="14" t="str">
        <f>IF(W33=" "," ", "B9 ")</f>
        <v xml:space="preserve"> </v>
      </c>
      <c r="X66" s="14" t="s">
        <v>8</v>
      </c>
      <c r="Y66" s="41"/>
      <c r="Z66" s="62" t="str">
        <f>Q66</f>
        <v xml:space="preserve"> </v>
      </c>
      <c r="AA66" s="62" t="str">
        <f>Q76</f>
        <v xml:space="preserve"> </v>
      </c>
      <c r="AB66" s="41"/>
      <c r="AC66" s="41"/>
    </row>
    <row r="67" spans="1:29" x14ac:dyDescent="0.25">
      <c r="A67" s="27" t="str">
        <f t="shared" si="1"/>
        <v/>
      </c>
      <c r="B67" s="118"/>
      <c r="C67" s="118"/>
      <c r="D67" s="118"/>
      <c r="E67" s="118"/>
      <c r="F67" s="118"/>
      <c r="G67" s="118"/>
      <c r="H67" s="118"/>
      <c r="I67" s="118"/>
      <c r="J67" s="30">
        <f t="shared" si="33"/>
        <v>0</v>
      </c>
      <c r="K67" s="31">
        <f t="shared" si="3"/>
        <v>0</v>
      </c>
      <c r="L67" s="31"/>
      <c r="N67" s="14" t="str">
        <f>IF(O33=" "," ", "A1 ")</f>
        <v xml:space="preserve"> </v>
      </c>
      <c r="O67" s="16" t="str">
        <f>O33</f>
        <v xml:space="preserve"> </v>
      </c>
      <c r="P67" s="16" t="str">
        <f t="shared" ref="P67:W67" si="43">P33</f>
        <v xml:space="preserve"> </v>
      </c>
      <c r="Q67" s="16" t="str">
        <f t="shared" si="43"/>
        <v xml:space="preserve"> </v>
      </c>
      <c r="R67" s="16" t="str">
        <f t="shared" si="43"/>
        <v xml:space="preserve"> </v>
      </c>
      <c r="S67" s="16" t="str">
        <f t="shared" si="43"/>
        <v xml:space="preserve"> </v>
      </c>
      <c r="T67" s="16" t="str">
        <f t="shared" si="43"/>
        <v xml:space="preserve"> </v>
      </c>
      <c r="U67" s="16" t="str">
        <f t="shared" si="43"/>
        <v xml:space="preserve"> </v>
      </c>
      <c r="V67" s="16" t="str">
        <f t="shared" si="43"/>
        <v xml:space="preserve"> </v>
      </c>
      <c r="W67" s="16" t="str">
        <f t="shared" si="43"/>
        <v xml:space="preserve"> </v>
      </c>
      <c r="X67" s="15" t="e">
        <f>X33</f>
        <v>#DIV/0!</v>
      </c>
      <c r="Y67" s="41"/>
      <c r="Z67" s="62" t="str">
        <f>R66</f>
        <v xml:space="preserve"> </v>
      </c>
      <c r="AA67" s="62" t="str">
        <f>R76</f>
        <v xml:space="preserve"> </v>
      </c>
      <c r="AB67" s="41"/>
      <c r="AC67" s="41"/>
    </row>
    <row r="68" spans="1:29" x14ac:dyDescent="0.25">
      <c r="A68" s="27" t="str">
        <f t="shared" si="1"/>
        <v/>
      </c>
      <c r="B68" s="118"/>
      <c r="C68" s="118"/>
      <c r="D68" s="118"/>
      <c r="E68" s="118"/>
      <c r="F68" s="118"/>
      <c r="G68" s="118"/>
      <c r="H68" s="118"/>
      <c r="I68" s="118"/>
      <c r="J68" s="30">
        <f t="shared" si="33"/>
        <v>0</v>
      </c>
      <c r="K68" s="31">
        <f t="shared" si="3"/>
        <v>0</v>
      </c>
      <c r="L68" s="31"/>
      <c r="N68" s="14" t="str">
        <f>IF(O34=" "," ", "A2 ")</f>
        <v xml:space="preserve"> </v>
      </c>
      <c r="O68" s="16" t="str">
        <f t="shared" ref="O68:W68" si="44">O34</f>
        <v xml:space="preserve"> </v>
      </c>
      <c r="P68" s="16" t="str">
        <f t="shared" si="44"/>
        <v xml:space="preserve"> </v>
      </c>
      <c r="Q68" s="16" t="str">
        <f t="shared" si="44"/>
        <v xml:space="preserve"> </v>
      </c>
      <c r="R68" s="16" t="str">
        <f t="shared" si="44"/>
        <v xml:space="preserve"> </v>
      </c>
      <c r="S68" s="16" t="str">
        <f t="shared" si="44"/>
        <v xml:space="preserve"> </v>
      </c>
      <c r="T68" s="16" t="str">
        <f t="shared" si="44"/>
        <v xml:space="preserve"> </v>
      </c>
      <c r="U68" s="16" t="str">
        <f t="shared" si="44"/>
        <v xml:space="preserve"> </v>
      </c>
      <c r="V68" s="16" t="str">
        <f t="shared" si="44"/>
        <v xml:space="preserve"> </v>
      </c>
      <c r="W68" s="16" t="str">
        <f t="shared" si="44"/>
        <v xml:space="preserve"> </v>
      </c>
      <c r="X68" s="15" t="str">
        <f t="shared" ref="X68:X75" si="45">IF(O68=" ", " ",X34)</f>
        <v xml:space="preserve"> </v>
      </c>
      <c r="Y68" s="41"/>
      <c r="Z68" s="62" t="str">
        <f>S66</f>
        <v xml:space="preserve"> </v>
      </c>
      <c r="AA68" s="62" t="str">
        <f>S76</f>
        <v xml:space="preserve"> </v>
      </c>
      <c r="AB68" s="41"/>
      <c r="AC68" s="41"/>
    </row>
    <row r="69" spans="1:29" x14ac:dyDescent="0.25">
      <c r="A69" s="27" t="str">
        <f t="shared" si="1"/>
        <v/>
      </c>
      <c r="B69" s="118"/>
      <c r="C69" s="118"/>
      <c r="D69" s="118"/>
      <c r="E69" s="118"/>
      <c r="F69" s="118"/>
      <c r="G69" s="118"/>
      <c r="H69" s="118"/>
      <c r="I69" s="118"/>
      <c r="J69" s="30">
        <f t="shared" si="33"/>
        <v>0</v>
      </c>
      <c r="K69" s="31">
        <f t="shared" si="3"/>
        <v>0</v>
      </c>
      <c r="L69" s="31"/>
      <c r="N69" s="14" t="str">
        <f>IF(O35=" "," ", "A3 ")</f>
        <v xml:space="preserve"> </v>
      </c>
      <c r="O69" s="16" t="str">
        <f t="shared" ref="O69:W69" si="46">O35</f>
        <v xml:space="preserve"> </v>
      </c>
      <c r="P69" s="16" t="str">
        <f t="shared" si="46"/>
        <v xml:space="preserve"> </v>
      </c>
      <c r="Q69" s="16" t="str">
        <f t="shared" si="46"/>
        <v xml:space="preserve"> </v>
      </c>
      <c r="R69" s="16" t="str">
        <f t="shared" si="46"/>
        <v xml:space="preserve"> </v>
      </c>
      <c r="S69" s="16" t="str">
        <f t="shared" si="46"/>
        <v xml:space="preserve"> </v>
      </c>
      <c r="T69" s="16" t="str">
        <f t="shared" si="46"/>
        <v xml:space="preserve"> </v>
      </c>
      <c r="U69" s="16" t="str">
        <f t="shared" si="46"/>
        <v xml:space="preserve"> </v>
      </c>
      <c r="V69" s="16" t="str">
        <f t="shared" si="46"/>
        <v xml:space="preserve"> </v>
      </c>
      <c r="W69" s="16" t="str">
        <f t="shared" si="46"/>
        <v xml:space="preserve"> </v>
      </c>
      <c r="X69" s="15" t="str">
        <f t="shared" si="45"/>
        <v xml:space="preserve"> </v>
      </c>
      <c r="Y69" s="41"/>
      <c r="Z69" s="43" t="str">
        <f>T66</f>
        <v xml:space="preserve"> </v>
      </c>
      <c r="AA69" s="43" t="str">
        <f>T76</f>
        <v xml:space="preserve"> </v>
      </c>
      <c r="AB69" s="41"/>
      <c r="AC69" s="41"/>
    </row>
    <row r="70" spans="1:29" x14ac:dyDescent="0.25">
      <c r="A70" s="27" t="str">
        <f t="shared" si="1"/>
        <v/>
      </c>
      <c r="B70" s="118"/>
      <c r="C70" s="118"/>
      <c r="D70" s="118"/>
      <c r="E70" s="118"/>
      <c r="F70" s="118"/>
      <c r="G70" s="118"/>
      <c r="H70" s="118"/>
      <c r="I70" s="118"/>
      <c r="J70" s="30">
        <f t="shared" si="33"/>
        <v>0</v>
      </c>
      <c r="K70" s="31">
        <f t="shared" si="3"/>
        <v>0</v>
      </c>
      <c r="L70" s="31"/>
      <c r="N70" s="14" t="str">
        <f>IF(O36=" "," ", "A4 ")</f>
        <v xml:space="preserve"> </v>
      </c>
      <c r="O70" s="16" t="str">
        <f t="shared" ref="O70:W70" si="47">O36</f>
        <v xml:space="preserve"> </v>
      </c>
      <c r="P70" s="16" t="str">
        <f t="shared" si="47"/>
        <v xml:space="preserve"> </v>
      </c>
      <c r="Q70" s="16" t="str">
        <f t="shared" si="47"/>
        <v xml:space="preserve"> </v>
      </c>
      <c r="R70" s="16" t="str">
        <f t="shared" si="47"/>
        <v xml:space="preserve"> </v>
      </c>
      <c r="S70" s="16" t="str">
        <f t="shared" si="47"/>
        <v xml:space="preserve"> </v>
      </c>
      <c r="T70" s="16" t="str">
        <f t="shared" si="47"/>
        <v xml:space="preserve"> </v>
      </c>
      <c r="U70" s="16" t="str">
        <f t="shared" si="47"/>
        <v xml:space="preserve"> </v>
      </c>
      <c r="V70" s="16" t="str">
        <f t="shared" si="47"/>
        <v xml:space="preserve"> </v>
      </c>
      <c r="W70" s="16" t="str">
        <f t="shared" si="47"/>
        <v xml:space="preserve"> </v>
      </c>
      <c r="X70" s="15" t="str">
        <f t="shared" si="45"/>
        <v xml:space="preserve"> </v>
      </c>
      <c r="Y70" s="41"/>
      <c r="Z70" s="43" t="str">
        <f>U66</f>
        <v xml:space="preserve"> </v>
      </c>
      <c r="AA70" s="43" t="str">
        <f>U76</f>
        <v xml:space="preserve"> </v>
      </c>
      <c r="AB70" s="41"/>
      <c r="AC70" s="41"/>
    </row>
    <row r="71" spans="1:29" x14ac:dyDescent="0.25">
      <c r="A71" s="27" t="str">
        <f t="shared" ref="A71:A86" si="48">CONCATENATE(B71,C71)</f>
        <v/>
      </c>
      <c r="B71" s="118"/>
      <c r="C71" s="118"/>
      <c r="D71" s="118"/>
      <c r="E71" s="118"/>
      <c r="F71" s="118"/>
      <c r="G71" s="118"/>
      <c r="H71" s="118"/>
      <c r="I71" s="118"/>
      <c r="J71" s="30">
        <f t="shared" ref="J71:J86" si="49">SUM(D71:I71)</f>
        <v>0</v>
      </c>
      <c r="K71" s="31">
        <f t="shared" ref="K71:K86" si="50">IF(J71&gt;0,AVERAGE(D71:I71), 0)</f>
        <v>0</v>
      </c>
      <c r="L71" s="31"/>
      <c r="N71" s="14" t="str">
        <f>IF(O37=" "," ", "A5 ")</f>
        <v xml:space="preserve"> </v>
      </c>
      <c r="O71" s="16" t="str">
        <f t="shared" ref="O71:W71" si="51">O37</f>
        <v xml:space="preserve"> </v>
      </c>
      <c r="P71" s="16" t="str">
        <f t="shared" si="51"/>
        <v xml:space="preserve"> </v>
      </c>
      <c r="Q71" s="16" t="str">
        <f t="shared" si="51"/>
        <v xml:space="preserve"> </v>
      </c>
      <c r="R71" s="16" t="str">
        <f t="shared" si="51"/>
        <v xml:space="preserve"> </v>
      </c>
      <c r="S71" s="16" t="str">
        <f t="shared" si="51"/>
        <v xml:space="preserve"> </v>
      </c>
      <c r="T71" s="16" t="str">
        <f t="shared" si="51"/>
        <v xml:space="preserve"> </v>
      </c>
      <c r="U71" s="16" t="str">
        <f t="shared" si="51"/>
        <v xml:space="preserve"> </v>
      </c>
      <c r="V71" s="16" t="str">
        <f t="shared" si="51"/>
        <v xml:space="preserve"> </v>
      </c>
      <c r="W71" s="16" t="str">
        <f t="shared" si="51"/>
        <v xml:space="preserve"> </v>
      </c>
      <c r="X71" s="15" t="str">
        <f t="shared" si="45"/>
        <v xml:space="preserve"> </v>
      </c>
      <c r="Y71" s="41"/>
      <c r="Z71" s="43" t="str">
        <f>V66</f>
        <v xml:space="preserve"> </v>
      </c>
      <c r="AA71" s="43" t="str">
        <f>V76</f>
        <v xml:space="preserve"> </v>
      </c>
      <c r="AB71" s="41"/>
      <c r="AC71" s="41"/>
    </row>
    <row r="72" spans="1:29" x14ac:dyDescent="0.25">
      <c r="A72" s="27" t="str">
        <f t="shared" si="48"/>
        <v/>
      </c>
      <c r="B72" s="118"/>
      <c r="C72" s="118"/>
      <c r="D72" s="118"/>
      <c r="E72" s="118"/>
      <c r="F72" s="118"/>
      <c r="G72" s="118"/>
      <c r="H72" s="118"/>
      <c r="I72" s="118"/>
      <c r="J72" s="30">
        <f t="shared" si="49"/>
        <v>0</v>
      </c>
      <c r="K72" s="31">
        <f t="shared" si="50"/>
        <v>0</v>
      </c>
      <c r="L72" s="31"/>
      <c r="N72" s="14" t="str">
        <f>IF(O38=" "," ", "A6 ")</f>
        <v xml:space="preserve"> </v>
      </c>
      <c r="O72" s="16" t="str">
        <f t="shared" ref="O72:W72" si="52">O38</f>
        <v xml:space="preserve"> </v>
      </c>
      <c r="P72" s="16" t="str">
        <f t="shared" si="52"/>
        <v xml:space="preserve"> </v>
      </c>
      <c r="Q72" s="16" t="str">
        <f t="shared" si="52"/>
        <v xml:space="preserve"> </v>
      </c>
      <c r="R72" s="16" t="str">
        <f t="shared" si="52"/>
        <v xml:space="preserve"> </v>
      </c>
      <c r="S72" s="16" t="str">
        <f t="shared" si="52"/>
        <v xml:space="preserve"> </v>
      </c>
      <c r="T72" s="16" t="str">
        <f t="shared" si="52"/>
        <v xml:space="preserve"> </v>
      </c>
      <c r="U72" s="16" t="str">
        <f t="shared" si="52"/>
        <v xml:space="preserve"> </v>
      </c>
      <c r="V72" s="16" t="str">
        <f t="shared" si="52"/>
        <v xml:space="preserve"> </v>
      </c>
      <c r="W72" s="16" t="str">
        <f t="shared" si="52"/>
        <v xml:space="preserve"> </v>
      </c>
      <c r="X72" s="15" t="str">
        <f t="shared" si="45"/>
        <v xml:space="preserve"> </v>
      </c>
      <c r="Y72" s="41"/>
      <c r="Z72" s="43" t="str">
        <f>W66</f>
        <v xml:space="preserve"> </v>
      </c>
      <c r="AA72" s="43" t="str">
        <f>W76</f>
        <v xml:space="preserve"> </v>
      </c>
      <c r="AB72" s="41"/>
      <c r="AC72" s="41"/>
    </row>
    <row r="73" spans="1:29" x14ac:dyDescent="0.25">
      <c r="A73" s="27" t="str">
        <f t="shared" si="48"/>
        <v/>
      </c>
      <c r="B73" s="118"/>
      <c r="C73" s="118"/>
      <c r="D73" s="118"/>
      <c r="E73" s="118"/>
      <c r="F73" s="118"/>
      <c r="G73" s="118"/>
      <c r="H73" s="118"/>
      <c r="I73" s="118"/>
      <c r="J73" s="30">
        <f t="shared" si="49"/>
        <v>0</v>
      </c>
      <c r="K73" s="31">
        <f t="shared" si="50"/>
        <v>0</v>
      </c>
      <c r="L73" s="31"/>
      <c r="N73" s="14" t="str">
        <f>IF(O39=" "," ", "A7 ")</f>
        <v xml:space="preserve"> </v>
      </c>
      <c r="O73" s="16" t="str">
        <f t="shared" ref="O73:W73" si="53">O39</f>
        <v xml:space="preserve"> </v>
      </c>
      <c r="P73" s="16" t="str">
        <f t="shared" si="53"/>
        <v xml:space="preserve"> </v>
      </c>
      <c r="Q73" s="16" t="str">
        <f t="shared" si="53"/>
        <v xml:space="preserve"> </v>
      </c>
      <c r="R73" s="16" t="str">
        <f t="shared" si="53"/>
        <v xml:space="preserve"> </v>
      </c>
      <c r="S73" s="16" t="str">
        <f t="shared" si="53"/>
        <v xml:space="preserve"> </v>
      </c>
      <c r="T73" s="16" t="str">
        <f t="shared" si="53"/>
        <v xml:space="preserve"> </v>
      </c>
      <c r="U73" s="16" t="str">
        <f t="shared" si="53"/>
        <v xml:space="preserve"> </v>
      </c>
      <c r="V73" s="16" t="str">
        <f t="shared" si="53"/>
        <v xml:space="preserve"> </v>
      </c>
      <c r="W73" s="16" t="str">
        <f t="shared" si="53"/>
        <v xml:space="preserve"> </v>
      </c>
      <c r="X73" s="15" t="str">
        <f t="shared" si="45"/>
        <v xml:space="preserve"> </v>
      </c>
      <c r="Y73" s="41"/>
      <c r="Z73" s="41"/>
      <c r="AA73" s="41"/>
      <c r="AB73" s="41"/>
      <c r="AC73" s="41"/>
    </row>
    <row r="74" spans="1:29" x14ac:dyDescent="0.25">
      <c r="A74" s="27" t="str">
        <f t="shared" si="48"/>
        <v/>
      </c>
      <c r="B74" s="118"/>
      <c r="C74" s="118"/>
      <c r="D74" s="118"/>
      <c r="E74" s="118"/>
      <c r="F74" s="118"/>
      <c r="G74" s="118"/>
      <c r="H74" s="118"/>
      <c r="I74" s="118"/>
      <c r="J74" s="30">
        <f t="shared" si="49"/>
        <v>0</v>
      </c>
      <c r="K74" s="31">
        <f t="shared" si="50"/>
        <v>0</v>
      </c>
      <c r="L74" s="31"/>
      <c r="N74" s="14" t="str">
        <f>IF(O40=" "," ", "A8 ")</f>
        <v xml:space="preserve"> </v>
      </c>
      <c r="O74" s="16" t="str">
        <f t="shared" ref="O74:W74" si="54">O40</f>
        <v xml:space="preserve"> </v>
      </c>
      <c r="P74" s="16" t="str">
        <f t="shared" si="54"/>
        <v xml:space="preserve"> </v>
      </c>
      <c r="Q74" s="16" t="str">
        <f t="shared" si="54"/>
        <v xml:space="preserve"> </v>
      </c>
      <c r="R74" s="16" t="str">
        <f t="shared" si="54"/>
        <v xml:space="preserve"> </v>
      </c>
      <c r="S74" s="16" t="str">
        <f t="shared" si="54"/>
        <v xml:space="preserve"> </v>
      </c>
      <c r="T74" s="16" t="str">
        <f t="shared" si="54"/>
        <v xml:space="preserve"> </v>
      </c>
      <c r="U74" s="16" t="str">
        <f t="shared" si="54"/>
        <v xml:space="preserve"> </v>
      </c>
      <c r="V74" s="16" t="str">
        <f t="shared" si="54"/>
        <v xml:space="preserve"> </v>
      </c>
      <c r="W74" s="16" t="str">
        <f t="shared" si="54"/>
        <v xml:space="preserve"> </v>
      </c>
      <c r="X74" s="15" t="str">
        <f t="shared" si="45"/>
        <v xml:space="preserve"> </v>
      </c>
      <c r="Y74" s="41"/>
      <c r="Z74" s="41"/>
      <c r="AA74" s="41"/>
      <c r="AB74" s="41"/>
      <c r="AC74" s="41"/>
    </row>
    <row r="75" spans="1:29" x14ac:dyDescent="0.25">
      <c r="A75" s="27" t="str">
        <f t="shared" si="48"/>
        <v/>
      </c>
      <c r="B75" s="118"/>
      <c r="C75" s="118"/>
      <c r="D75" s="118"/>
      <c r="E75" s="118"/>
      <c r="F75" s="118"/>
      <c r="G75" s="118"/>
      <c r="H75" s="118"/>
      <c r="I75" s="118"/>
      <c r="J75" s="30">
        <f t="shared" si="49"/>
        <v>0</v>
      </c>
      <c r="K75" s="31">
        <f t="shared" si="50"/>
        <v>0</v>
      </c>
      <c r="L75" s="31"/>
      <c r="N75" s="14" t="str">
        <f>IF(O41=" "," ", "A9 ")</f>
        <v xml:space="preserve"> </v>
      </c>
      <c r="O75" s="16" t="str">
        <f t="shared" ref="O75:W75" si="55">O41</f>
        <v xml:space="preserve"> </v>
      </c>
      <c r="P75" s="16" t="str">
        <f t="shared" si="55"/>
        <v xml:space="preserve"> </v>
      </c>
      <c r="Q75" s="16" t="str">
        <f t="shared" si="55"/>
        <v xml:space="preserve"> </v>
      </c>
      <c r="R75" s="16" t="str">
        <f t="shared" si="55"/>
        <v xml:space="preserve"> </v>
      </c>
      <c r="S75" s="16" t="str">
        <f t="shared" si="55"/>
        <v xml:space="preserve"> </v>
      </c>
      <c r="T75" s="16" t="str">
        <f t="shared" si="55"/>
        <v xml:space="preserve"> </v>
      </c>
      <c r="U75" s="16" t="str">
        <f t="shared" si="55"/>
        <v xml:space="preserve"> </v>
      </c>
      <c r="V75" s="16" t="str">
        <f t="shared" si="55"/>
        <v xml:space="preserve"> </v>
      </c>
      <c r="W75" s="16" t="str">
        <f t="shared" si="55"/>
        <v xml:space="preserve"> </v>
      </c>
      <c r="X75" s="15" t="str">
        <f t="shared" si="45"/>
        <v xml:space="preserve"> </v>
      </c>
    </row>
    <row r="76" spans="1:29" x14ac:dyDescent="0.25">
      <c r="A76" s="27" t="str">
        <f t="shared" si="48"/>
        <v/>
      </c>
      <c r="B76" s="118"/>
      <c r="C76" s="118"/>
      <c r="D76" s="118"/>
      <c r="E76" s="118"/>
      <c r="F76" s="118"/>
      <c r="G76" s="118"/>
      <c r="H76" s="118"/>
      <c r="I76" s="118"/>
      <c r="J76" s="30">
        <f t="shared" si="49"/>
        <v>0</v>
      </c>
      <c r="K76" s="31">
        <f t="shared" si="50"/>
        <v>0</v>
      </c>
      <c r="L76" s="31"/>
      <c r="N76" s="13" t="s">
        <v>8</v>
      </c>
      <c r="O76" s="17" t="e">
        <f t="shared" ref="O76" si="56">O42</f>
        <v>#DIV/0!</v>
      </c>
      <c r="P76" s="17" t="str">
        <f t="shared" ref="P76:W76" si="57">IF(P67=" ", " ",P42)</f>
        <v xml:space="preserve"> </v>
      </c>
      <c r="Q76" s="17" t="str">
        <f t="shared" si="57"/>
        <v xml:space="preserve"> </v>
      </c>
      <c r="R76" s="17" t="str">
        <f t="shared" si="57"/>
        <v xml:space="preserve"> </v>
      </c>
      <c r="S76" s="17" t="str">
        <f t="shared" si="57"/>
        <v xml:space="preserve"> </v>
      </c>
      <c r="T76" s="17" t="str">
        <f t="shared" si="57"/>
        <v xml:space="preserve"> </v>
      </c>
      <c r="U76" s="17" t="str">
        <f t="shared" si="57"/>
        <v xml:space="preserve"> </v>
      </c>
      <c r="V76" s="17" t="str">
        <f t="shared" si="57"/>
        <v xml:space="preserve"> </v>
      </c>
      <c r="W76" s="17" t="str">
        <f t="shared" si="57"/>
        <v xml:space="preserve"> </v>
      </c>
      <c r="X76" s="15"/>
    </row>
    <row r="77" spans="1:29" ht="17.25" x14ac:dyDescent="0.3">
      <c r="A77" s="27" t="str">
        <f t="shared" si="48"/>
        <v/>
      </c>
      <c r="B77" s="118"/>
      <c r="C77" s="118"/>
      <c r="D77" s="118"/>
      <c r="E77" s="118"/>
      <c r="F77" s="118"/>
      <c r="G77" s="118"/>
      <c r="H77" s="118"/>
      <c r="I77" s="118"/>
      <c r="J77" s="30">
        <f t="shared" si="49"/>
        <v>0</v>
      </c>
      <c r="K77" s="31">
        <f t="shared" si="50"/>
        <v>0</v>
      </c>
      <c r="L77" s="31"/>
      <c r="N77" s="18" t="str">
        <f>D1</f>
        <v>By: Dr D S Dhakre &amp; Prof. Debasis Bhattacharya ,  Visva-Bharati</v>
      </c>
      <c r="R77" s="2"/>
    </row>
    <row r="78" spans="1:29" x14ac:dyDescent="0.25">
      <c r="A78" s="27" t="str">
        <f t="shared" si="48"/>
        <v/>
      </c>
      <c r="B78" s="118"/>
      <c r="C78" s="118"/>
      <c r="D78" s="118"/>
      <c r="E78" s="118"/>
      <c r="F78" s="118"/>
      <c r="G78" s="118"/>
      <c r="H78" s="118"/>
      <c r="I78" s="118"/>
      <c r="J78" s="30">
        <f t="shared" si="49"/>
        <v>0</v>
      </c>
      <c r="K78" s="31">
        <f t="shared" si="50"/>
        <v>0</v>
      </c>
      <c r="L78" s="31"/>
      <c r="R78" s="2"/>
    </row>
    <row r="79" spans="1:29" x14ac:dyDescent="0.25">
      <c r="A79" s="27" t="str">
        <f t="shared" si="48"/>
        <v/>
      </c>
      <c r="B79" s="118"/>
      <c r="C79" s="118"/>
      <c r="D79" s="118"/>
      <c r="E79" s="118"/>
      <c r="F79" s="118"/>
      <c r="G79" s="118"/>
      <c r="H79" s="118"/>
      <c r="I79" s="118"/>
      <c r="J79" s="30">
        <f t="shared" si="49"/>
        <v>0</v>
      </c>
      <c r="K79" s="31">
        <f t="shared" si="50"/>
        <v>0</v>
      </c>
      <c r="L79" s="31"/>
      <c r="R79" s="2"/>
    </row>
    <row r="80" spans="1:29" x14ac:dyDescent="0.25">
      <c r="A80" s="27" t="str">
        <f t="shared" si="48"/>
        <v/>
      </c>
      <c r="B80" s="118"/>
      <c r="C80" s="118"/>
      <c r="D80" s="118"/>
      <c r="E80" s="118"/>
      <c r="F80" s="118"/>
      <c r="G80" s="118"/>
      <c r="H80" s="118"/>
      <c r="I80" s="118"/>
      <c r="J80" s="30">
        <f t="shared" si="49"/>
        <v>0</v>
      </c>
      <c r="K80" s="31">
        <f t="shared" si="50"/>
        <v>0</v>
      </c>
      <c r="L80" s="31"/>
      <c r="R80" s="2"/>
    </row>
    <row r="81" spans="1:18" x14ac:dyDescent="0.25">
      <c r="A81" s="27" t="str">
        <f t="shared" si="48"/>
        <v/>
      </c>
      <c r="B81" s="118"/>
      <c r="C81" s="118"/>
      <c r="D81" s="118"/>
      <c r="E81" s="118"/>
      <c r="F81" s="118"/>
      <c r="G81" s="118"/>
      <c r="H81" s="118"/>
      <c r="I81" s="118"/>
      <c r="J81" s="30">
        <f t="shared" si="49"/>
        <v>0</v>
      </c>
      <c r="K81" s="31">
        <f t="shared" si="50"/>
        <v>0</v>
      </c>
      <c r="L81" s="31"/>
      <c r="Q81" s="2"/>
      <c r="R81" s="2"/>
    </row>
    <row r="82" spans="1:18" x14ac:dyDescent="0.25">
      <c r="A82" s="27" t="str">
        <f t="shared" si="48"/>
        <v/>
      </c>
      <c r="B82" s="118"/>
      <c r="C82" s="118"/>
      <c r="D82" s="118"/>
      <c r="E82" s="118"/>
      <c r="F82" s="118"/>
      <c r="G82" s="118"/>
      <c r="H82" s="118"/>
      <c r="I82" s="118"/>
      <c r="J82" s="30">
        <f t="shared" si="49"/>
        <v>0</v>
      </c>
      <c r="K82" s="31">
        <f t="shared" si="50"/>
        <v>0</v>
      </c>
      <c r="L82" s="31"/>
      <c r="Q82" s="2"/>
      <c r="R82" s="2"/>
    </row>
    <row r="83" spans="1:18" x14ac:dyDescent="0.25">
      <c r="A83" s="27" t="str">
        <f t="shared" si="48"/>
        <v/>
      </c>
      <c r="B83" s="118"/>
      <c r="C83" s="118"/>
      <c r="D83" s="118"/>
      <c r="E83" s="118"/>
      <c r="F83" s="118"/>
      <c r="G83" s="118"/>
      <c r="H83" s="118"/>
      <c r="I83" s="118"/>
      <c r="J83" s="30">
        <f t="shared" si="49"/>
        <v>0</v>
      </c>
      <c r="K83" s="31">
        <f t="shared" si="50"/>
        <v>0</v>
      </c>
      <c r="L83" s="31"/>
    </row>
    <row r="84" spans="1:18" x14ac:dyDescent="0.25">
      <c r="A84" s="27" t="str">
        <f t="shared" si="48"/>
        <v/>
      </c>
      <c r="B84" s="118"/>
      <c r="C84" s="118"/>
      <c r="D84" s="118"/>
      <c r="E84" s="118"/>
      <c r="F84" s="118"/>
      <c r="G84" s="118"/>
      <c r="H84" s="118"/>
      <c r="I84" s="118"/>
      <c r="J84" s="30">
        <f t="shared" si="49"/>
        <v>0</v>
      </c>
      <c r="K84" s="31">
        <f t="shared" si="50"/>
        <v>0</v>
      </c>
      <c r="L84" s="31"/>
    </row>
    <row r="85" spans="1:18" x14ac:dyDescent="0.25">
      <c r="A85" s="27" t="str">
        <f t="shared" si="48"/>
        <v/>
      </c>
      <c r="B85" s="118"/>
      <c r="C85" s="118"/>
      <c r="D85" s="118"/>
      <c r="E85" s="118"/>
      <c r="F85" s="118"/>
      <c r="G85" s="118"/>
      <c r="H85" s="118"/>
      <c r="I85" s="118"/>
      <c r="J85" s="30">
        <f t="shared" si="49"/>
        <v>0</v>
      </c>
      <c r="K85" s="31">
        <f t="shared" si="50"/>
        <v>0</v>
      </c>
      <c r="L85" s="31"/>
    </row>
    <row r="86" spans="1:18" x14ac:dyDescent="0.25">
      <c r="A86" s="27" t="str">
        <f t="shared" si="48"/>
        <v/>
      </c>
      <c r="B86" s="118"/>
      <c r="C86" s="118"/>
      <c r="D86" s="118"/>
      <c r="E86" s="118"/>
      <c r="F86" s="118"/>
      <c r="G86" s="118"/>
      <c r="H86" s="118"/>
      <c r="I86" s="118"/>
      <c r="J86" s="30">
        <f t="shared" si="49"/>
        <v>0</v>
      </c>
      <c r="K86" s="31">
        <f t="shared" si="50"/>
        <v>0</v>
      </c>
      <c r="L86" s="31"/>
    </row>
    <row r="87" spans="1:18" x14ac:dyDescent="0.25">
      <c r="A87" s="25"/>
      <c r="B87" s="34"/>
      <c r="C87" s="35" t="s">
        <v>7</v>
      </c>
      <c r="D87" s="32">
        <f>SUM(D6:D86)</f>
        <v>0</v>
      </c>
      <c r="E87" s="32">
        <f>SUM(E6:E86)</f>
        <v>0</v>
      </c>
      <c r="F87" s="32">
        <f t="shared" ref="F87:J87" si="58">SUM(F6:F86)</f>
        <v>0</v>
      </c>
      <c r="G87" s="32">
        <f t="shared" si="58"/>
        <v>0</v>
      </c>
      <c r="H87" s="32">
        <f t="shared" si="58"/>
        <v>0</v>
      </c>
      <c r="I87" s="32">
        <f t="shared" si="58"/>
        <v>0</v>
      </c>
      <c r="J87" s="32">
        <f t="shared" si="58"/>
        <v>0</v>
      </c>
      <c r="K87" s="25"/>
      <c r="L87" s="31"/>
      <c r="M87" s="9"/>
      <c r="N87" s="9"/>
      <c r="O87" s="7" t="str">
        <f t="shared" ref="O87:O99" si="59">IF(C25=0," ", C25)</f>
        <v xml:space="preserve"> </v>
      </c>
      <c r="P87" s="8" t="str">
        <f t="shared" ref="P87:P99" si="60">IF(K25=0," ",K25)</f>
        <v xml:space="preserve"> </v>
      </c>
    </row>
    <row r="88" spans="1:18" s="10" customFormat="1" x14ac:dyDescent="0.25">
      <c r="A88" s="26"/>
      <c r="B88" s="36"/>
      <c r="C88" s="37" t="s">
        <v>9</v>
      </c>
      <c r="D88" s="38">
        <f>SUMSQ(D6:D86)</f>
        <v>0</v>
      </c>
      <c r="E88" s="38">
        <f>SUMSQ(E6:E86)</f>
        <v>0</v>
      </c>
      <c r="F88" s="38">
        <f t="shared" ref="F88:J88" si="61">SUMSQ(F6:F86)</f>
        <v>0</v>
      </c>
      <c r="G88" s="38">
        <f t="shared" si="61"/>
        <v>0</v>
      </c>
      <c r="H88" s="38">
        <f t="shared" si="61"/>
        <v>0</v>
      </c>
      <c r="I88" s="38">
        <f t="shared" si="61"/>
        <v>0</v>
      </c>
      <c r="J88" s="33">
        <f t="shared" si="61"/>
        <v>0</v>
      </c>
      <c r="K88" s="26"/>
      <c r="L88" s="31"/>
      <c r="M88" s="9"/>
      <c r="N88" s="9"/>
      <c r="O88" s="7" t="str">
        <f t="shared" si="59"/>
        <v xml:space="preserve"> </v>
      </c>
      <c r="P88" s="8" t="str">
        <f t="shared" si="60"/>
        <v xml:space="preserve"> </v>
      </c>
    </row>
    <row r="89" spans="1:18" x14ac:dyDescent="0.25">
      <c r="A89" s="6"/>
      <c r="B89" s="6"/>
      <c r="N89" s="6"/>
      <c r="O89" s="7" t="str">
        <f t="shared" si="59"/>
        <v xml:space="preserve"> </v>
      </c>
      <c r="P89" s="8" t="str">
        <f t="shared" si="60"/>
        <v xml:space="preserve"> </v>
      </c>
    </row>
    <row r="90" spans="1:18" x14ac:dyDescent="0.25">
      <c r="A90" s="6"/>
      <c r="B90" s="6"/>
      <c r="E90" s="9"/>
      <c r="F90" s="9"/>
      <c r="G90" s="9"/>
      <c r="H90" s="9"/>
      <c r="I90" s="9"/>
      <c r="J90" s="9"/>
      <c r="K90" s="9"/>
      <c r="L90" s="9"/>
      <c r="O90" s="7" t="str">
        <f t="shared" si="59"/>
        <v xml:space="preserve"> </v>
      </c>
      <c r="P90" s="8" t="str">
        <f t="shared" si="60"/>
        <v xml:space="preserve"> </v>
      </c>
    </row>
    <row r="91" spans="1:18" x14ac:dyDescent="0.25">
      <c r="A91" s="6"/>
      <c r="B91" s="6"/>
      <c r="E91" s="9"/>
      <c r="F91" s="9"/>
      <c r="G91" s="9"/>
      <c r="H91" s="9"/>
      <c r="I91" s="9"/>
      <c r="J91" s="9"/>
      <c r="K91" s="9"/>
      <c r="L91" s="9"/>
      <c r="O91" s="7" t="str">
        <f t="shared" si="59"/>
        <v xml:space="preserve"> </v>
      </c>
      <c r="P91" s="8" t="str">
        <f t="shared" si="60"/>
        <v xml:space="preserve"> </v>
      </c>
    </row>
    <row r="92" spans="1:18" x14ac:dyDescent="0.25">
      <c r="A92" s="6"/>
      <c r="B92" s="6"/>
      <c r="E92" s="9"/>
      <c r="F92" s="9"/>
      <c r="G92" s="9"/>
      <c r="H92" s="9"/>
      <c r="I92" s="9"/>
      <c r="J92" s="9"/>
      <c r="K92" s="9"/>
      <c r="L92" s="9"/>
      <c r="O92" s="7" t="str">
        <f t="shared" si="59"/>
        <v xml:space="preserve"> </v>
      </c>
      <c r="P92" s="8" t="str">
        <f t="shared" si="60"/>
        <v xml:space="preserve"> </v>
      </c>
    </row>
    <row r="93" spans="1:18" x14ac:dyDescent="0.25">
      <c r="A93" s="6"/>
      <c r="B93" s="6"/>
      <c r="E93" s="9"/>
      <c r="F93" s="9"/>
      <c r="G93" s="9"/>
      <c r="H93" s="9"/>
      <c r="I93" s="9"/>
      <c r="J93" s="9"/>
      <c r="K93" s="9"/>
      <c r="L93" s="9"/>
      <c r="O93" s="7" t="str">
        <f t="shared" si="59"/>
        <v xml:space="preserve"> </v>
      </c>
      <c r="P93" s="8" t="str">
        <f t="shared" si="60"/>
        <v xml:space="preserve"> </v>
      </c>
    </row>
    <row r="94" spans="1:18" x14ac:dyDescent="0.25">
      <c r="A94" s="6"/>
      <c r="B94" s="6"/>
      <c r="E94" s="9"/>
      <c r="F94" s="9"/>
      <c r="G94" s="9"/>
      <c r="H94" s="9"/>
      <c r="I94" s="9"/>
      <c r="J94" s="9"/>
      <c r="K94" s="9"/>
      <c r="L94" s="9"/>
      <c r="O94" s="7" t="str">
        <f t="shared" si="59"/>
        <v xml:space="preserve"> </v>
      </c>
      <c r="P94" s="8" t="str">
        <f t="shared" si="60"/>
        <v xml:space="preserve"> </v>
      </c>
    </row>
    <row r="95" spans="1:18" x14ac:dyDescent="0.25">
      <c r="A95" s="6"/>
      <c r="B95" s="6"/>
      <c r="E95" s="9"/>
      <c r="F95" s="9"/>
      <c r="G95" s="9"/>
      <c r="H95" s="9"/>
      <c r="I95" s="9"/>
      <c r="J95" s="9"/>
      <c r="K95" s="9"/>
      <c r="L95" s="9"/>
      <c r="O95" s="7" t="str">
        <f t="shared" si="59"/>
        <v xml:space="preserve"> </v>
      </c>
      <c r="P95" s="8" t="str">
        <f t="shared" si="60"/>
        <v xml:space="preserve"> </v>
      </c>
    </row>
    <row r="96" spans="1:18" x14ac:dyDescent="0.25">
      <c r="A96" s="6"/>
      <c r="B96" s="6"/>
      <c r="E96" s="9"/>
      <c r="F96" s="9"/>
      <c r="G96" s="9"/>
      <c r="H96" s="9"/>
      <c r="I96" s="9"/>
      <c r="J96" s="9"/>
      <c r="K96" s="9"/>
      <c r="L96" s="9"/>
      <c r="O96" s="7" t="str">
        <f t="shared" si="59"/>
        <v xml:space="preserve"> </v>
      </c>
      <c r="P96" s="8" t="str">
        <f t="shared" si="60"/>
        <v xml:space="preserve"> </v>
      </c>
    </row>
    <row r="97" spans="1:16" x14ac:dyDescent="0.25">
      <c r="A97" s="6"/>
      <c r="B97" s="6"/>
      <c r="E97" s="9"/>
      <c r="F97" s="9"/>
      <c r="G97" s="9"/>
      <c r="H97" s="9"/>
      <c r="I97" s="9"/>
      <c r="J97" s="9"/>
      <c r="K97" s="9"/>
      <c r="L97" s="9"/>
      <c r="O97" s="7" t="str">
        <f t="shared" si="59"/>
        <v xml:space="preserve"> </v>
      </c>
      <c r="P97" s="8" t="str">
        <f t="shared" si="60"/>
        <v xml:space="preserve"> </v>
      </c>
    </row>
    <row r="98" spans="1:16" x14ac:dyDescent="0.25">
      <c r="E98" s="9"/>
      <c r="O98" s="7" t="str">
        <f t="shared" si="59"/>
        <v xml:space="preserve"> </v>
      </c>
      <c r="P98" s="8" t="str">
        <f t="shared" si="60"/>
        <v xml:space="preserve"> </v>
      </c>
    </row>
    <row r="99" spans="1:16" x14ac:dyDescent="0.25">
      <c r="C99" s="3"/>
      <c r="D99" s="9"/>
      <c r="O99" s="7" t="str">
        <f t="shared" si="59"/>
        <v xml:space="preserve"> </v>
      </c>
      <c r="P99" s="8" t="str">
        <f t="shared" si="60"/>
        <v xml:space="preserve"> </v>
      </c>
    </row>
    <row r="100" spans="1:16" x14ac:dyDescent="0.25">
      <c r="C100" s="3"/>
      <c r="D100" s="9"/>
      <c r="O100" s="7" t="str">
        <f>IF(C39=0," ", C39)</f>
        <v xml:space="preserve"> </v>
      </c>
      <c r="P100" s="8" t="str">
        <f>IF(K39=0," ",K39)</f>
        <v xml:space="preserve"> </v>
      </c>
    </row>
    <row r="101" spans="1:16" x14ac:dyDescent="0.25">
      <c r="C101" s="3"/>
      <c r="O101" s="7" t="str">
        <f>IF(C40=0," ", C40)</f>
        <v xml:space="preserve"> </v>
      </c>
      <c r="P101" s="8" t="str">
        <f>IF(K40=0," ",K40)</f>
        <v xml:space="preserve"> </v>
      </c>
    </row>
    <row r="102" spans="1:16" x14ac:dyDescent="0.25">
      <c r="O102" s="7" t="str">
        <f>IF(C41=0," ", C41)</f>
        <v xml:space="preserve"> </v>
      </c>
      <c r="P102" s="8" t="str">
        <f>IF(K41=0," ",K41)</f>
        <v xml:space="preserve"> </v>
      </c>
    </row>
    <row r="103" spans="1:16" x14ac:dyDescent="0.25">
      <c r="E103" s="11"/>
    </row>
  </sheetData>
  <sheetProtection algorithmName="SHA-512" hashValue="4NsTOfvh3bLmkkz3WeRu5XXjVIX6n0838/PCrvY71IQAp0IuOLT75Ajy3iEhEPntQJMNKepgXNAzyz9rGJM8fQ==" saltValue="UmtXaxJCaSa6rK7WYUoofQ==" spinCount="100000" sheet="1" objects="1" scenarios="1"/>
  <mergeCells count="1">
    <mergeCell ref="N65:W65"/>
  </mergeCells>
  <pageMargins left="0.25" right="0.25" top="0.25" bottom="0.2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D3" sqref="D3:H10"/>
    </sheetView>
  </sheetViews>
  <sheetFormatPr defaultRowHeight="15" x14ac:dyDescent="0.25"/>
  <cols>
    <col min="1" max="1" width="19.7109375" bestFit="1" customWidth="1"/>
  </cols>
  <sheetData>
    <row r="2" spans="1:8" x14ac:dyDescent="0.25">
      <c r="A2" s="67" t="s">
        <v>55</v>
      </c>
      <c r="B2" s="68">
        <v>3</v>
      </c>
      <c r="D2" s="69" t="s">
        <v>20</v>
      </c>
      <c r="E2" s="69" t="s">
        <v>21</v>
      </c>
      <c r="F2" s="70" t="s">
        <v>1</v>
      </c>
      <c r="G2" s="70" t="s">
        <v>2</v>
      </c>
      <c r="H2" s="70" t="s">
        <v>3</v>
      </c>
    </row>
    <row r="3" spans="1:8" x14ac:dyDescent="0.25">
      <c r="A3" t="s">
        <v>56</v>
      </c>
      <c r="B3" s="68">
        <v>2</v>
      </c>
      <c r="D3" s="71">
        <v>1</v>
      </c>
      <c r="E3" s="72">
        <v>1</v>
      </c>
      <c r="F3" s="73">
        <v>7</v>
      </c>
      <c r="G3" s="73">
        <v>11</v>
      </c>
      <c r="H3" s="73">
        <v>8</v>
      </c>
    </row>
    <row r="4" spans="1:8" ht="15.75" x14ac:dyDescent="0.25">
      <c r="A4" t="s">
        <v>57</v>
      </c>
      <c r="B4" s="68">
        <v>4</v>
      </c>
      <c r="D4" s="71">
        <v>1</v>
      </c>
      <c r="E4" s="72">
        <v>2</v>
      </c>
      <c r="F4" s="74">
        <v>8</v>
      </c>
      <c r="G4" s="74">
        <v>7</v>
      </c>
      <c r="H4" s="74">
        <v>14</v>
      </c>
    </row>
    <row r="5" spans="1:8" x14ac:dyDescent="0.25">
      <c r="D5" s="71">
        <v>1</v>
      </c>
      <c r="E5" s="72">
        <v>3</v>
      </c>
      <c r="F5" s="73">
        <v>6</v>
      </c>
      <c r="G5" s="73">
        <v>7</v>
      </c>
      <c r="H5" s="73">
        <v>14</v>
      </c>
    </row>
    <row r="6" spans="1:8" ht="15.75" x14ac:dyDescent="0.25">
      <c r="D6" s="71">
        <v>1</v>
      </c>
      <c r="E6" s="72">
        <v>4</v>
      </c>
      <c r="F6" s="74">
        <v>8</v>
      </c>
      <c r="G6" s="74">
        <v>10</v>
      </c>
      <c r="H6" s="74">
        <v>13</v>
      </c>
    </row>
    <row r="7" spans="1:8" x14ac:dyDescent="0.25">
      <c r="D7" s="71">
        <v>2</v>
      </c>
      <c r="E7" s="72">
        <v>1</v>
      </c>
      <c r="F7" s="73">
        <v>9</v>
      </c>
      <c r="G7" s="73">
        <v>12</v>
      </c>
      <c r="H7" s="73">
        <v>10</v>
      </c>
    </row>
    <row r="8" spans="1:8" ht="15.75" x14ac:dyDescent="0.25">
      <c r="D8" s="71">
        <v>2</v>
      </c>
      <c r="E8" s="72">
        <v>2</v>
      </c>
      <c r="F8" s="74">
        <v>8</v>
      </c>
      <c r="G8" s="74">
        <v>8</v>
      </c>
      <c r="H8" s="74">
        <v>9</v>
      </c>
    </row>
    <row r="9" spans="1:8" x14ac:dyDescent="0.25">
      <c r="D9" s="71">
        <v>2</v>
      </c>
      <c r="E9" s="72">
        <v>3</v>
      </c>
      <c r="F9" s="73">
        <v>4</v>
      </c>
      <c r="G9" s="73">
        <v>12</v>
      </c>
      <c r="H9" s="73">
        <v>9</v>
      </c>
    </row>
    <row r="10" spans="1:8" ht="15.75" x14ac:dyDescent="0.25">
      <c r="D10" s="71">
        <v>2</v>
      </c>
      <c r="E10" s="72">
        <v>4</v>
      </c>
      <c r="F10" s="74">
        <v>5</v>
      </c>
      <c r="G10" s="74">
        <v>10</v>
      </c>
      <c r="H10" s="74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Split Plot</vt:lpstr>
      <vt:lpstr>Example</vt:lpstr>
      <vt:lpstr>'Split Plot'!Print_Area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Digvijay Singh Dhakre</cp:lastModifiedBy>
  <cp:lastPrinted>2024-10-14T11:28:35Z</cp:lastPrinted>
  <dcterms:created xsi:type="dcterms:W3CDTF">2015-04-07T17:23:33Z</dcterms:created>
  <dcterms:modified xsi:type="dcterms:W3CDTF">2024-10-16T15:26:02Z</dcterms:modified>
</cp:coreProperties>
</file>